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PrivateFiles\chamilton\"/>
    </mc:Choice>
  </mc:AlternateContent>
  <xr:revisionPtr revIDLastSave="0" documentId="8_{80EAE79D-2212-4857-95E3-6C7B6DC5B8D4}" xr6:coauthVersionLast="46" xr6:coauthVersionMax="46" xr10:uidLastSave="{00000000-0000-0000-0000-000000000000}"/>
  <bookViews>
    <workbookView xWindow="32040" yWindow="3195" windowWidth="21600" windowHeight="12735" activeTab="8" xr2:uid="{2A485DF8-0BFC-F34B-A8D5-B982DD03AF8F}"/>
  </bookViews>
  <sheets>
    <sheet name="Page 2" sheetId="1" r:id="rId1"/>
    <sheet name="Page 3" sheetId="2" r:id="rId2"/>
    <sheet name="Page 4" sheetId="3" r:id="rId3"/>
    <sheet name="Page 5" sheetId="4" r:id="rId4"/>
    <sheet name="Page 6" sheetId="5" r:id="rId5"/>
    <sheet name="Page 7" sheetId="6" r:id="rId6"/>
    <sheet name="Page 8" sheetId="7" r:id="rId7"/>
    <sheet name="Page 9" sheetId="8" r:id="rId8"/>
    <sheet name="Page 11" sheetId="10" r:id="rId9"/>
    <sheet name="Page 12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0" l="1"/>
  <c r="H7" i="10"/>
  <c r="E7" i="10"/>
  <c r="B7" i="10"/>
  <c r="O6" i="10"/>
  <c r="N6" i="10"/>
  <c r="L6" i="10"/>
  <c r="K6" i="10"/>
  <c r="I6" i="10"/>
  <c r="H6" i="10"/>
  <c r="F6" i="10"/>
  <c r="E6" i="10"/>
  <c r="C6" i="10"/>
  <c r="B6" i="10"/>
  <c r="P3" i="10"/>
  <c r="O7" i="10" s="1"/>
  <c r="O3" i="10"/>
  <c r="N3" i="10"/>
  <c r="M3" i="10"/>
  <c r="L7" i="10" s="1"/>
  <c r="L3" i="10"/>
  <c r="K3" i="10"/>
  <c r="J3" i="10"/>
  <c r="I3" i="10"/>
  <c r="H3" i="10"/>
  <c r="G3" i="10"/>
  <c r="F7" i="10" s="1"/>
  <c r="F3" i="10"/>
  <c r="E3" i="10"/>
  <c r="D3" i="10"/>
  <c r="C7" i="10" s="1"/>
  <c r="C3" i="10"/>
  <c r="B3" i="10"/>
  <c r="E5" i="8"/>
  <c r="E4" i="8"/>
  <c r="E3" i="8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1" i="4"/>
  <c r="E10" i="4"/>
  <c r="E9" i="4"/>
  <c r="E5" i="4"/>
  <c r="E4" i="4"/>
  <c r="E3" i="4"/>
  <c r="E4" i="3"/>
  <c r="E5" i="3" s="1"/>
  <c r="D4" i="3"/>
  <c r="D5" i="3" s="1"/>
  <c r="C4" i="3"/>
  <c r="C5" i="3" s="1"/>
  <c r="B4" i="3"/>
  <c r="B5" i="3" s="1"/>
  <c r="K7" i="10" l="1"/>
  <c r="N7" i="10"/>
</calcChain>
</file>

<file path=xl/sharedStrings.xml><?xml version="1.0" encoding="utf-8"?>
<sst xmlns="http://schemas.openxmlformats.org/spreadsheetml/2006/main" count="83" uniqueCount="52">
  <si>
    <t>1. Violent Felony Detainee</t>
  </si>
  <si>
    <t>2. Nonviolent Felony Detainee</t>
  </si>
  <si>
    <t>3. Misdemeanor Detainee</t>
  </si>
  <si>
    <t>4. City Sentenced</t>
  </si>
  <si>
    <t>5. Technical Parole Violator</t>
  </si>
  <si>
    <t xml:space="preserve">6. Other </t>
  </si>
  <si>
    <t>Grand Total</t>
  </si>
  <si>
    <t>Over 1 year</t>
  </si>
  <si>
    <t>YTD 2018</t>
  </si>
  <si>
    <t>YTD 2019</t>
  </si>
  <si>
    <t>YTD 2020</t>
  </si>
  <si>
    <t>YTD 2021</t>
  </si>
  <si>
    <t>Filings</t>
  </si>
  <si>
    <t>Disposition</t>
  </si>
  <si>
    <t>Docket Increase/Decrease</t>
  </si>
  <si>
    <t>Court appearances</t>
  </si>
  <si>
    <t xml:space="preserve">Change </t>
  </si>
  <si>
    <t>Pretrial hearing</t>
  </si>
  <si>
    <t>Daily Production</t>
  </si>
  <si>
    <t>DOC Population</t>
  </si>
  <si>
    <t>% of Population produced to court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</si>
  <si>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</si>
  <si>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</si>
  <si>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</si>
  <si>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</si>
  <si>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</si>
  <si>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</si>
  <si>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</si>
  <si>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</si>
  <si>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</si>
  <si>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</si>
  <si>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</si>
  <si>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</si>
  <si>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Median number of adjournments</t>
  </si>
  <si>
    <t>median case length</t>
  </si>
  <si>
    <t>average days between adjournments</t>
  </si>
  <si>
    <t>Pleas</t>
  </si>
  <si>
    <t>Trials commenced</t>
  </si>
  <si>
    <t>Trials verdicts</t>
  </si>
  <si>
    <t>Sentences</t>
  </si>
  <si>
    <t>Average time in custody (days) for people in DOC facilities</t>
  </si>
  <si>
    <t>pleas</t>
  </si>
  <si>
    <t>verdicts</t>
  </si>
  <si>
    <t>trials commenced</t>
  </si>
  <si>
    <t>pretrial hearings</t>
  </si>
  <si>
    <t>appearances thru dispositions</t>
  </si>
  <si>
    <t>Rest of NY State</t>
  </si>
  <si>
    <t>NYC</t>
  </si>
  <si>
    <t>TOTAL NY STATE</t>
  </si>
  <si>
    <t>% Change to 2021--NYC</t>
  </si>
  <si>
    <t>% Change to 2021--rest of NY</t>
  </si>
  <si>
    <t>source: NEW YORK STATE UNIFIED COURT SYSTEM, DIVISION OF TECHNOLOGY AND THE OFFICE OF COURT RESEARCH, 1/4/2021-8/15/2021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</si>
</sst>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2" borderId="0" xfId="0" applyNumberFormat="1" applyFill="1"/>
    <xf numFmtId="3" fontId="0" fillId="0" borderId="0" xfId="0" applyNumberFormat="1"/>
    <xf numFmtId="17" fontId="0" fillId="0" borderId="0" xfId="0" applyNumberFormat="1"/>
    <xf numFmtId="10" fontId="0" fillId="0" borderId="0" xfId="0" applyNumberFormat="1"/>
    <xf numFmtId="164" fontId="0" fillId="0" borderId="0" xfId="0" applyNumberFormat="1"/>
    <xf numFmtId="16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0" fillId="3" borderId="0" xfId="0" applyFill="1"/>
    <xf numFmtId="164" fontId="5" fillId="0" borderId="0" xfId="0" applyNumberFormat="1" applyFont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'Page 2'!$A$7</c:f>
              <c:strCache>
                <c:ptCount val="1"/>
                <c:pt idx="0">
                  <c:v>6. Other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('Page 2'!$B$1,'Page 2'!$C$1:$F$1)</c:f>
              <c:numCache>
                <c:formatCode>d\-mmm\-yy</c:formatCode>
                <c:ptCount val="5"/>
                <c:pt idx="0">
                  <c:v>41640</c:v>
                </c:pt>
                <c:pt idx="1">
                  <c:v>43906</c:v>
                </c:pt>
                <c:pt idx="2">
                  <c:v>43951</c:v>
                </c:pt>
                <c:pt idx="3">
                  <c:v>44074</c:v>
                </c:pt>
                <c:pt idx="4">
                  <c:v>44438</c:v>
                </c:pt>
              </c:numCache>
            </c:numRef>
          </c:cat>
          <c:val>
            <c:numRef>
              <c:f>('Page 2'!$B$7,'Page 2'!$C$7:$F$7)</c:f>
              <c:numCache>
                <c:formatCode>General</c:formatCode>
                <c:ptCount val="5"/>
                <c:pt idx="0">
                  <c:v>661</c:v>
                </c:pt>
                <c:pt idx="1">
                  <c:v>357</c:v>
                </c:pt>
                <c:pt idx="2">
                  <c:v>348</c:v>
                </c:pt>
                <c:pt idx="3">
                  <c:v>403</c:v>
                </c:pt>
                <c:pt idx="4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C-1D47-8A1A-2F6075946CE4}"/>
            </c:ext>
          </c:extLst>
        </c:ser>
        <c:ser>
          <c:idx val="4"/>
          <c:order val="1"/>
          <c:tx>
            <c:strRef>
              <c:f>'Page 2'!$A$6</c:f>
              <c:strCache>
                <c:ptCount val="1"/>
                <c:pt idx="0">
                  <c:v>5. Technical Parole Violator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('Page 2'!$B$1,'Page 2'!$C$1:$F$1)</c:f>
              <c:numCache>
                <c:formatCode>d\-mmm\-yy</c:formatCode>
                <c:ptCount val="5"/>
                <c:pt idx="0">
                  <c:v>41640</c:v>
                </c:pt>
                <c:pt idx="1">
                  <c:v>43906</c:v>
                </c:pt>
                <c:pt idx="2">
                  <c:v>43951</c:v>
                </c:pt>
                <c:pt idx="3">
                  <c:v>44074</c:v>
                </c:pt>
                <c:pt idx="4">
                  <c:v>44438</c:v>
                </c:pt>
              </c:numCache>
            </c:numRef>
          </c:cat>
          <c:val>
            <c:numRef>
              <c:f>('Page 2'!$B$6,'Page 2'!$C$6:$F$6)</c:f>
              <c:numCache>
                <c:formatCode>General</c:formatCode>
                <c:ptCount val="5"/>
                <c:pt idx="0">
                  <c:v>521</c:v>
                </c:pt>
                <c:pt idx="1">
                  <c:v>716</c:v>
                </c:pt>
                <c:pt idx="2">
                  <c:v>228</c:v>
                </c:pt>
                <c:pt idx="3">
                  <c:v>169</c:v>
                </c:pt>
                <c:pt idx="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C-1D47-8A1A-2F6075946CE4}"/>
            </c:ext>
          </c:extLst>
        </c:ser>
        <c:ser>
          <c:idx val="3"/>
          <c:order val="2"/>
          <c:tx>
            <c:strRef>
              <c:f>'Page 2'!$A$5</c:f>
              <c:strCache>
                <c:ptCount val="1"/>
                <c:pt idx="0">
                  <c:v>4. City Sentenced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('Page 2'!$B$1,'Page 2'!$C$1:$F$1)</c:f>
              <c:numCache>
                <c:formatCode>d\-mmm\-yy</c:formatCode>
                <c:ptCount val="5"/>
                <c:pt idx="0">
                  <c:v>41640</c:v>
                </c:pt>
                <c:pt idx="1">
                  <c:v>43906</c:v>
                </c:pt>
                <c:pt idx="2">
                  <c:v>43951</c:v>
                </c:pt>
                <c:pt idx="3">
                  <c:v>44074</c:v>
                </c:pt>
                <c:pt idx="4">
                  <c:v>44438</c:v>
                </c:pt>
              </c:numCache>
            </c:numRef>
          </c:cat>
          <c:val>
            <c:numRef>
              <c:f>('Page 2'!$B$5,'Page 2'!$C$5:$F$5)</c:f>
              <c:numCache>
                <c:formatCode>General</c:formatCode>
                <c:ptCount val="5"/>
                <c:pt idx="0">
                  <c:v>1600</c:v>
                </c:pt>
                <c:pt idx="1">
                  <c:v>553</c:v>
                </c:pt>
                <c:pt idx="2">
                  <c:v>127</c:v>
                </c:pt>
                <c:pt idx="3">
                  <c:v>96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C-1D47-8A1A-2F6075946CE4}"/>
            </c:ext>
          </c:extLst>
        </c:ser>
        <c:ser>
          <c:idx val="2"/>
          <c:order val="3"/>
          <c:tx>
            <c:strRef>
              <c:f>'Page 2'!$A$4</c:f>
              <c:strCache>
                <c:ptCount val="1"/>
                <c:pt idx="0">
                  <c:v>3. Misdemeanor Detainee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('Page 2'!$B$1,'Page 2'!$C$1:$F$1)</c:f>
              <c:numCache>
                <c:formatCode>d\-mmm\-yy</c:formatCode>
                <c:ptCount val="5"/>
                <c:pt idx="0">
                  <c:v>41640</c:v>
                </c:pt>
                <c:pt idx="1">
                  <c:v>43906</c:v>
                </c:pt>
                <c:pt idx="2">
                  <c:v>43951</c:v>
                </c:pt>
                <c:pt idx="3">
                  <c:v>44074</c:v>
                </c:pt>
                <c:pt idx="4">
                  <c:v>44438</c:v>
                </c:pt>
              </c:numCache>
            </c:numRef>
          </c:cat>
          <c:val>
            <c:numRef>
              <c:f>('Page 2'!$B$4,'Page 2'!$C$4:$F$4)</c:f>
              <c:numCache>
                <c:formatCode>General</c:formatCode>
                <c:ptCount val="5"/>
                <c:pt idx="0">
                  <c:v>995</c:v>
                </c:pt>
                <c:pt idx="1">
                  <c:v>300</c:v>
                </c:pt>
                <c:pt idx="2">
                  <c:v>139</c:v>
                </c:pt>
                <c:pt idx="3">
                  <c:v>172</c:v>
                </c:pt>
                <c:pt idx="4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C-1D47-8A1A-2F6075946CE4}"/>
            </c:ext>
          </c:extLst>
        </c:ser>
        <c:ser>
          <c:idx val="1"/>
          <c:order val="4"/>
          <c:tx>
            <c:strRef>
              <c:f>'Page 2'!$A$3</c:f>
              <c:strCache>
                <c:ptCount val="1"/>
                <c:pt idx="0">
                  <c:v>2. Nonviolent Felony Detainee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('Page 2'!$B$1,'Page 2'!$C$1:$F$1)</c:f>
              <c:numCache>
                <c:formatCode>d\-mmm\-yy</c:formatCode>
                <c:ptCount val="5"/>
                <c:pt idx="0">
                  <c:v>41640</c:v>
                </c:pt>
                <c:pt idx="1">
                  <c:v>43906</c:v>
                </c:pt>
                <c:pt idx="2">
                  <c:v>43951</c:v>
                </c:pt>
                <c:pt idx="3">
                  <c:v>44074</c:v>
                </c:pt>
                <c:pt idx="4">
                  <c:v>44438</c:v>
                </c:pt>
              </c:numCache>
            </c:numRef>
          </c:cat>
          <c:val>
            <c:numRef>
              <c:f>('Page 2'!$B$3,'Page 2'!$C$3:$F$3)</c:f>
              <c:numCache>
                <c:formatCode>General</c:formatCode>
                <c:ptCount val="5"/>
                <c:pt idx="0">
                  <c:v>3343</c:v>
                </c:pt>
                <c:pt idx="1">
                  <c:v>729</c:v>
                </c:pt>
                <c:pt idx="2">
                  <c:v>473</c:v>
                </c:pt>
                <c:pt idx="3">
                  <c:v>550</c:v>
                </c:pt>
                <c:pt idx="4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7C-1D47-8A1A-2F6075946CE4}"/>
            </c:ext>
          </c:extLst>
        </c:ser>
        <c:ser>
          <c:idx val="0"/>
          <c:order val="5"/>
          <c:tx>
            <c:strRef>
              <c:f>'Page 2'!$A$2</c:f>
              <c:strCache>
                <c:ptCount val="1"/>
                <c:pt idx="0">
                  <c:v>1. Violent Felony Detainee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('Page 2'!$B$1,'Page 2'!$C$1:$F$1)</c:f>
              <c:numCache>
                <c:formatCode>d\-mmm\-yy</c:formatCode>
                <c:ptCount val="5"/>
                <c:pt idx="0">
                  <c:v>41640</c:v>
                </c:pt>
                <c:pt idx="1">
                  <c:v>43906</c:v>
                </c:pt>
                <c:pt idx="2">
                  <c:v>43951</c:v>
                </c:pt>
                <c:pt idx="3">
                  <c:v>44074</c:v>
                </c:pt>
                <c:pt idx="4">
                  <c:v>44438</c:v>
                </c:pt>
              </c:numCache>
            </c:numRef>
          </c:cat>
          <c:val>
            <c:numRef>
              <c:f>('Page 2'!$B$2,'Page 2'!$C$2:$F$2)</c:f>
              <c:numCache>
                <c:formatCode>#,##0</c:formatCode>
                <c:ptCount val="5"/>
                <c:pt idx="0" formatCode="General">
                  <c:v>3969</c:v>
                </c:pt>
                <c:pt idx="1">
                  <c:v>2803</c:v>
                </c:pt>
                <c:pt idx="2">
                  <c:v>2509</c:v>
                </c:pt>
                <c:pt idx="3">
                  <c:v>2787</c:v>
                </c:pt>
                <c:pt idx="4">
                  <c:v>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C-1D47-8A1A-2F607594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90888111"/>
        <c:axId val="11323647"/>
      </c:barChart>
      <c:catAx>
        <c:axId val="590888111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3647"/>
        <c:crosses val="autoZero"/>
        <c:auto val="0"/>
        <c:lblAlgn val="ctr"/>
        <c:lblOffset val="100"/>
        <c:noMultiLvlLbl val="0"/>
      </c:catAx>
      <c:valAx>
        <c:axId val="1132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8881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10</xdr:row>
      <xdr:rowOff>57150</xdr:rowOff>
    </xdr:from>
    <xdr:to>
      <xdr:col>12</xdr:col>
      <xdr:colOff>12700</xdr:colOff>
      <xdr:row>31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54BD2C-974B-6343-8936-493EE31D9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1C5B-A60B-E340-92D1-4366DA005ED4}">
  <dimension ref="A1:F8"/>
  <sheetViews>
    <sheetView workbookViewId="0">
      <selection activeCell="A22" sqref="A22"/>
    </sheetView>
  </sheetViews>
  <sheetFormatPr defaultColWidth="11" defaultRowHeight="15.75" x14ac:dyDescent="0.25"/>
  <cols>
    <col min="1" max="1" width="27.375" customWidth="1"/>
  </cols>
  <sheetData>
    <row r="1" spans="1:6" x14ac:dyDescent="0.25">
      <c r="B1" s="1">
        <v>41640</v>
      </c>
      <c r="C1" s="1">
        <v>43906</v>
      </c>
      <c r="D1" s="1">
        <v>43951</v>
      </c>
      <c r="E1" s="1">
        <v>44074</v>
      </c>
      <c r="F1" s="1">
        <v>44438</v>
      </c>
    </row>
    <row r="2" spans="1:6" x14ac:dyDescent="0.25">
      <c r="A2" t="s">
        <v>0</v>
      </c>
      <c r="B2">
        <v>3969</v>
      </c>
      <c r="C2" s="2">
        <v>2803</v>
      </c>
      <c r="D2" s="2">
        <v>2509</v>
      </c>
      <c r="E2" s="2">
        <v>2787</v>
      </c>
      <c r="F2" s="2">
        <v>4024</v>
      </c>
    </row>
    <row r="3" spans="1:6" x14ac:dyDescent="0.25">
      <c r="A3" t="s">
        <v>1</v>
      </c>
      <c r="B3">
        <v>3343</v>
      </c>
      <c r="C3">
        <v>729</v>
      </c>
      <c r="D3">
        <v>473</v>
      </c>
      <c r="E3">
        <v>550</v>
      </c>
      <c r="F3">
        <v>817</v>
      </c>
    </row>
    <row r="4" spans="1:6" x14ac:dyDescent="0.25">
      <c r="A4" t="s">
        <v>2</v>
      </c>
      <c r="B4">
        <v>995</v>
      </c>
      <c r="C4">
        <v>300</v>
      </c>
      <c r="D4">
        <v>139</v>
      </c>
      <c r="E4">
        <v>172</v>
      </c>
      <c r="F4">
        <v>276</v>
      </c>
    </row>
    <row r="5" spans="1:6" x14ac:dyDescent="0.25">
      <c r="A5" t="s">
        <v>3</v>
      </c>
      <c r="B5">
        <v>1600</v>
      </c>
      <c r="C5">
        <v>553</v>
      </c>
      <c r="D5">
        <v>127</v>
      </c>
      <c r="E5">
        <v>96</v>
      </c>
      <c r="F5">
        <v>238</v>
      </c>
    </row>
    <row r="6" spans="1:6" x14ac:dyDescent="0.25">
      <c r="A6" t="s">
        <v>4</v>
      </c>
      <c r="B6">
        <v>521</v>
      </c>
      <c r="C6">
        <v>716</v>
      </c>
      <c r="D6">
        <v>228</v>
      </c>
      <c r="E6">
        <v>169</v>
      </c>
      <c r="F6">
        <v>272</v>
      </c>
    </row>
    <row r="7" spans="1:6" x14ac:dyDescent="0.25">
      <c r="A7" t="s">
        <v>5</v>
      </c>
      <c r="B7">
        <v>661</v>
      </c>
      <c r="C7">
        <v>357</v>
      </c>
      <c r="D7">
        <v>348</v>
      </c>
      <c r="E7">
        <v>403</v>
      </c>
      <c r="F7">
        <v>401</v>
      </c>
    </row>
    <row r="8" spans="1:6" x14ac:dyDescent="0.25">
      <c r="A8" t="s">
        <v>6</v>
      </c>
      <c r="B8">
        <v>11089</v>
      </c>
      <c r="C8" s="2">
        <v>5458</v>
      </c>
      <c r="D8" s="2">
        <v>3824</v>
      </c>
      <c r="E8" s="2">
        <v>4177</v>
      </c>
      <c r="F8" s="2">
        <v>6028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26F2-146F-6549-876D-BA444A9DB706}">
  <dimension ref="A1:U3"/>
  <sheetViews>
    <sheetView workbookViewId="0">
      <selection activeCell="B12" sqref="B12"/>
    </sheetView>
  </sheetViews>
  <sheetFormatPr defaultColWidth="11" defaultRowHeight="15.75" x14ac:dyDescent="0.25"/>
  <cols>
    <col min="1" max="1" width="17.75" customWidth="1"/>
    <col min="2" max="2" width="10.125" customWidth="1"/>
    <col min="3" max="3" width="11" customWidth="1"/>
    <col min="4" max="4" width="10.25" customWidth="1"/>
  </cols>
  <sheetData>
    <row r="1" spans="1:21" x14ac:dyDescent="0.25">
      <c r="A1" s="8" t="s">
        <v>40</v>
      </c>
      <c r="B1" s="8"/>
      <c r="C1" s="8"/>
      <c r="D1" s="8"/>
    </row>
    <row r="2" spans="1:21" x14ac:dyDescent="0.25">
      <c r="A2" s="7"/>
      <c r="B2" s="9">
        <v>43857</v>
      </c>
      <c r="C2" s="9">
        <v>43885</v>
      </c>
      <c r="D2" s="9">
        <v>43920</v>
      </c>
      <c r="E2" s="9">
        <v>43948</v>
      </c>
      <c r="F2" s="9">
        <v>43976</v>
      </c>
      <c r="G2" s="9">
        <v>44011</v>
      </c>
      <c r="H2" s="9">
        <v>44039</v>
      </c>
      <c r="I2" s="9">
        <v>44074</v>
      </c>
      <c r="J2" s="9">
        <v>44102</v>
      </c>
      <c r="K2" s="9">
        <v>44130</v>
      </c>
      <c r="L2" s="10">
        <v>44165</v>
      </c>
      <c r="M2" s="10">
        <v>44193</v>
      </c>
      <c r="N2" s="10">
        <v>44221</v>
      </c>
      <c r="O2" s="10">
        <v>44249</v>
      </c>
      <c r="P2" s="10">
        <v>44284</v>
      </c>
      <c r="Q2" s="10">
        <v>44312</v>
      </c>
      <c r="R2" s="10">
        <v>44347</v>
      </c>
      <c r="S2" s="10">
        <v>44375</v>
      </c>
      <c r="T2" s="10">
        <v>44403</v>
      </c>
      <c r="U2" s="10">
        <v>44438</v>
      </c>
    </row>
    <row r="3" spans="1:21" x14ac:dyDescent="0.25">
      <c r="A3" s="11" t="s">
        <v>6</v>
      </c>
      <c r="B3" s="12">
        <v>198.4</v>
      </c>
      <c r="C3" s="12">
        <v>196</v>
      </c>
      <c r="D3" s="12">
        <v>217.3</v>
      </c>
      <c r="E3" s="12">
        <v>257.7</v>
      </c>
      <c r="F3" s="12">
        <v>259.7</v>
      </c>
      <c r="G3" s="12">
        <v>278.5</v>
      </c>
      <c r="H3" s="12">
        <v>286.89999999999998</v>
      </c>
      <c r="I3" s="12">
        <v>279.89999999999998</v>
      </c>
      <c r="J3" s="12">
        <v>271.8</v>
      </c>
      <c r="K3" s="12">
        <v>264.3</v>
      </c>
      <c r="L3" s="13">
        <v>268.3</v>
      </c>
      <c r="M3" s="13">
        <v>275</v>
      </c>
      <c r="N3" s="13">
        <v>275</v>
      </c>
      <c r="O3" s="13">
        <v>278.7</v>
      </c>
      <c r="P3" s="13">
        <v>280.60000000000002</v>
      </c>
      <c r="Q3" s="13">
        <v>287.2</v>
      </c>
      <c r="R3" s="13">
        <v>290.5</v>
      </c>
      <c r="S3" s="13">
        <v>288.5</v>
      </c>
      <c r="T3" s="13">
        <v>288.8</v>
      </c>
      <c r="U3" s="13">
        <v>286.5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21FC-E12C-C04F-80BA-0E45FAC2EFA0}">
  <dimension ref="A1:B22"/>
  <sheetViews>
    <sheetView workbookViewId="0">
      <selection activeCell="E22" sqref="E22"/>
    </sheetView>
  </sheetViews>
  <sheetFormatPr defaultColWidth="11" defaultRowHeight="15.75" x14ac:dyDescent="0.25"/>
  <sheetData>
    <row r="1" spans="1:2" x14ac:dyDescent="0.25">
      <c r="B1" t="s">
        <v>7</v>
      </c>
    </row>
    <row r="2" spans="1:2" x14ac:dyDescent="0.25">
      <c r="A2" s="3">
        <v>43831</v>
      </c>
      <c r="B2">
        <v>913</v>
      </c>
    </row>
    <row r="3" spans="1:2" x14ac:dyDescent="0.25">
      <c r="A3" s="3">
        <v>43862</v>
      </c>
      <c r="B3">
        <v>901</v>
      </c>
    </row>
    <row r="4" spans="1:2" x14ac:dyDescent="0.25">
      <c r="A4" s="3">
        <v>43891</v>
      </c>
      <c r="B4">
        <v>892</v>
      </c>
    </row>
    <row r="5" spans="1:2" x14ac:dyDescent="0.25">
      <c r="A5" s="3">
        <v>43922</v>
      </c>
      <c r="B5">
        <v>930</v>
      </c>
    </row>
    <row r="6" spans="1:2" x14ac:dyDescent="0.25">
      <c r="A6" s="3">
        <v>43952</v>
      </c>
      <c r="B6">
        <v>990</v>
      </c>
    </row>
    <row r="7" spans="1:2" x14ac:dyDescent="0.25">
      <c r="A7" s="3">
        <v>43983</v>
      </c>
      <c r="B7" s="2">
        <v>1086</v>
      </c>
    </row>
    <row r="8" spans="1:2" x14ac:dyDescent="0.25">
      <c r="A8" s="3">
        <v>44013</v>
      </c>
      <c r="B8" s="2">
        <v>1161</v>
      </c>
    </row>
    <row r="9" spans="1:2" x14ac:dyDescent="0.25">
      <c r="A9" s="3">
        <v>44044</v>
      </c>
      <c r="B9" s="2">
        <v>1204</v>
      </c>
    </row>
    <row r="10" spans="1:2" x14ac:dyDescent="0.25">
      <c r="A10" s="3">
        <v>44075</v>
      </c>
      <c r="B10" s="2">
        <v>1240</v>
      </c>
    </row>
    <row r="11" spans="1:2" x14ac:dyDescent="0.25">
      <c r="A11" s="3">
        <v>44105</v>
      </c>
      <c r="B11" s="2">
        <v>1266</v>
      </c>
    </row>
    <row r="12" spans="1:2" x14ac:dyDescent="0.25">
      <c r="A12" s="3">
        <v>44136</v>
      </c>
      <c r="B12" s="2">
        <v>1304</v>
      </c>
    </row>
    <row r="13" spans="1:2" x14ac:dyDescent="0.25">
      <c r="A13" s="3">
        <v>44166</v>
      </c>
      <c r="B13" s="2">
        <v>1356</v>
      </c>
    </row>
    <row r="14" spans="1:2" x14ac:dyDescent="0.25">
      <c r="A14" s="3">
        <v>44197</v>
      </c>
      <c r="B14" s="2">
        <v>1432</v>
      </c>
    </row>
    <row r="15" spans="1:2" x14ac:dyDescent="0.25">
      <c r="A15" s="3">
        <v>44228</v>
      </c>
      <c r="B15" s="2">
        <v>1542</v>
      </c>
    </row>
    <row r="16" spans="1:2" x14ac:dyDescent="0.25">
      <c r="A16" s="3">
        <v>44256</v>
      </c>
      <c r="B16" s="2">
        <v>1618</v>
      </c>
    </row>
    <row r="17" spans="1:2" x14ac:dyDescent="0.25">
      <c r="A17" s="3">
        <v>44287</v>
      </c>
      <c r="B17" s="2">
        <v>1569</v>
      </c>
    </row>
    <row r="18" spans="1:2" x14ac:dyDescent="0.25">
      <c r="A18" s="3">
        <v>44317</v>
      </c>
      <c r="B18" s="2">
        <v>1578</v>
      </c>
    </row>
    <row r="19" spans="1:2" x14ac:dyDescent="0.25">
      <c r="A19" s="3">
        <v>44348</v>
      </c>
      <c r="B19" s="2">
        <v>1567</v>
      </c>
    </row>
    <row r="20" spans="1:2" x14ac:dyDescent="0.25">
      <c r="A20" s="3">
        <v>44378</v>
      </c>
      <c r="B20" s="2">
        <v>1570</v>
      </c>
    </row>
    <row r="21" spans="1:2" x14ac:dyDescent="0.25">
      <c r="A21" s="3">
        <v>44409</v>
      </c>
      <c r="B21" s="2">
        <v>1575</v>
      </c>
    </row>
    <row r="22" spans="1:2" x14ac:dyDescent="0.25">
      <c r="A22" s="3">
        <v>44440</v>
      </c>
      <c r="B22" s="2">
        <v>1632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9D13-3986-4641-9DE5-886B9A1A321E}">
  <dimension ref="A1:E5"/>
  <sheetViews>
    <sheetView workbookViewId="0">
      <selection activeCell="C29" sqref="C29"/>
    </sheetView>
  </sheetViews>
  <sheetFormatPr defaultColWidth="11" defaultRowHeight="15.75" x14ac:dyDescent="0.25"/>
  <cols>
    <col min="1" max="1" width="22.625" bestFit="1" customWidth="1"/>
  </cols>
  <sheetData>
    <row r="1" spans="1:5" x14ac:dyDescent="0.25"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t="s">
        <v>12</v>
      </c>
      <c r="B2">
        <v>10827</v>
      </c>
      <c r="C2">
        <v>9421</v>
      </c>
      <c r="D2">
        <v>2623</v>
      </c>
      <c r="E2">
        <v>6527</v>
      </c>
    </row>
    <row r="3" spans="1:5" x14ac:dyDescent="0.25">
      <c r="A3" t="s">
        <v>13</v>
      </c>
      <c r="B3">
        <v>11708</v>
      </c>
      <c r="C3">
        <v>11471</v>
      </c>
      <c r="D3">
        <v>3731</v>
      </c>
      <c r="E3">
        <v>5745</v>
      </c>
    </row>
    <row r="4" spans="1:5" x14ac:dyDescent="0.25">
      <c r="A4" t="s">
        <v>14</v>
      </c>
      <c r="B4">
        <f>B2-B3</f>
        <v>-881</v>
      </c>
      <c r="C4">
        <f t="shared" ref="C4:E4" si="0">C2-C3</f>
        <v>-2050</v>
      </c>
      <c r="D4">
        <f t="shared" si="0"/>
        <v>-1108</v>
      </c>
      <c r="E4">
        <f t="shared" si="0"/>
        <v>782</v>
      </c>
    </row>
    <row r="5" spans="1:5" x14ac:dyDescent="0.25">
      <c r="B5" s="4">
        <f>B4/B2</f>
        <v>-8.1370647455435485E-2</v>
      </c>
      <c r="C5" s="4">
        <f t="shared" ref="C5:E5" si="1">C4/C2</f>
        <v>-0.21759898099989386</v>
      </c>
      <c r="D5" s="4">
        <f t="shared" si="1"/>
        <v>-0.422417079679756</v>
      </c>
      <c r="E5" s="4">
        <f t="shared" si="1"/>
        <v>0.11981001991726674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2233-7F44-4B44-A5A7-AABF84780B29}">
  <dimension ref="A1:E11"/>
  <sheetViews>
    <sheetView workbookViewId="0">
      <selection activeCell="F23" sqref="F23"/>
    </sheetView>
  </sheetViews>
  <sheetFormatPr defaultColWidth="11" defaultRowHeight="15.75" x14ac:dyDescent="0.25"/>
  <cols>
    <col min="1" max="1" width="16.5" bestFit="1" customWidth="1"/>
  </cols>
  <sheetData>
    <row r="1" spans="1:5" x14ac:dyDescent="0.25"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t="s">
        <v>15</v>
      </c>
      <c r="B2">
        <v>152772</v>
      </c>
      <c r="C2">
        <v>147009</v>
      </c>
      <c r="D2">
        <v>64858</v>
      </c>
      <c r="E2">
        <v>91231</v>
      </c>
    </row>
    <row r="3" spans="1:5" x14ac:dyDescent="0.25">
      <c r="A3" t="s">
        <v>16</v>
      </c>
      <c r="E3">
        <f>(E2-B2)/(B2)</f>
        <v>-0.40282905244416517</v>
      </c>
    </row>
    <row r="4" spans="1:5" x14ac:dyDescent="0.25">
      <c r="E4">
        <f>(E2-C2)/(C2)</f>
        <v>-0.37941894713929081</v>
      </c>
    </row>
    <row r="5" spans="1:5" x14ac:dyDescent="0.25">
      <c r="B5" s="4"/>
      <c r="C5" s="4"/>
      <c r="D5" s="4"/>
      <c r="E5">
        <f>(E2-D2)/(D2)</f>
        <v>0.40662678466804403</v>
      </c>
    </row>
    <row r="7" spans="1:5" x14ac:dyDescent="0.25">
      <c r="B7" t="s">
        <v>8</v>
      </c>
      <c r="C7" t="s">
        <v>9</v>
      </c>
      <c r="D7" t="s">
        <v>10</v>
      </c>
      <c r="E7" t="s">
        <v>11</v>
      </c>
    </row>
    <row r="8" spans="1:5" x14ac:dyDescent="0.25">
      <c r="A8" t="s">
        <v>17</v>
      </c>
      <c r="B8">
        <v>974</v>
      </c>
      <c r="C8">
        <v>971</v>
      </c>
      <c r="D8">
        <v>841</v>
      </c>
      <c r="E8">
        <v>572</v>
      </c>
    </row>
    <row r="9" spans="1:5" x14ac:dyDescent="0.25">
      <c r="E9">
        <f>(E8-B8)/(B8)</f>
        <v>-0.41273100616016428</v>
      </c>
    </row>
    <row r="10" spans="1:5" x14ac:dyDescent="0.25">
      <c r="E10">
        <f>(E8-C8)/(C8)</f>
        <v>-0.41091658084449023</v>
      </c>
    </row>
    <row r="11" spans="1:5" x14ac:dyDescent="0.25">
      <c r="B11" s="4"/>
      <c r="C11" s="4"/>
      <c r="D11" s="4"/>
      <c r="E11">
        <f>(E8-D8)/(D8)</f>
        <v>-0.31985731272294887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62EF-CAF7-6544-AFA1-B599946E3B99}">
  <dimension ref="A1:E26"/>
  <sheetViews>
    <sheetView workbookViewId="0">
      <selection activeCell="I19" sqref="I19"/>
    </sheetView>
  </sheetViews>
  <sheetFormatPr defaultColWidth="11" defaultRowHeight="15.75" x14ac:dyDescent="0.25"/>
  <cols>
    <col min="3" max="3" width="14.375" bestFit="1" customWidth="1"/>
    <col min="4" max="4" width="13.875" bestFit="1" customWidth="1"/>
  </cols>
  <sheetData>
    <row r="1" spans="1:5" x14ac:dyDescent="0.25">
      <c r="C1" t="s">
        <v>18</v>
      </c>
      <c r="D1" t="s">
        <v>19</v>
      </c>
      <c r="E1" t="s">
        <v>20</v>
      </c>
    </row>
    <row r="2" spans="1:5" x14ac:dyDescent="0.25">
      <c r="A2">
        <v>2019</v>
      </c>
      <c r="B2" t="s">
        <v>21</v>
      </c>
      <c r="C2">
        <v>395</v>
      </c>
      <c r="D2">
        <v>7105</v>
      </c>
      <c r="E2" s="5">
        <f t="shared" ref="E2:E25" si="0">C2/D2</f>
        <v>5.5594651653764954E-2</v>
      </c>
    </row>
    <row r="3" spans="1:5" x14ac:dyDescent="0.25">
      <c r="B3" t="s">
        <v>22</v>
      </c>
      <c r="C3">
        <v>529</v>
      </c>
      <c r="D3">
        <v>7108</v>
      </c>
      <c r="E3" s="5">
        <f t="shared" si="0"/>
        <v>7.4423185143500284E-2</v>
      </c>
    </row>
    <row r="4" spans="1:5" x14ac:dyDescent="0.25">
      <c r="B4" t="s">
        <v>23</v>
      </c>
      <c r="C4">
        <v>524</v>
      </c>
      <c r="D4">
        <v>7154</v>
      </c>
      <c r="E4" s="5">
        <f t="shared" si="0"/>
        <v>7.3245736650824719E-2</v>
      </c>
    </row>
    <row r="5" spans="1:5" x14ac:dyDescent="0.25">
      <c r="B5" t="s">
        <v>24</v>
      </c>
      <c r="C5">
        <v>523</v>
      </c>
      <c r="D5">
        <v>6925</v>
      </c>
      <c r="E5" s="5">
        <f t="shared" si="0"/>
        <v>7.5523465703971115E-2</v>
      </c>
    </row>
    <row r="6" spans="1:5" x14ac:dyDescent="0.25">
      <c r="B6" t="s">
        <v>25</v>
      </c>
      <c r="C6">
        <v>510</v>
      </c>
      <c r="D6">
        <v>6342</v>
      </c>
      <c r="E6" s="5">
        <f t="shared" si="0"/>
        <v>8.0416272469252606E-2</v>
      </c>
    </row>
    <row r="7" spans="1:5" x14ac:dyDescent="0.25">
      <c r="A7">
        <v>2020</v>
      </c>
      <c r="B7" t="s">
        <v>26</v>
      </c>
      <c r="C7">
        <v>371</v>
      </c>
      <c r="D7">
        <v>5521</v>
      </c>
      <c r="E7" s="5">
        <f t="shared" si="0"/>
        <v>6.7197971381996013E-2</v>
      </c>
    </row>
    <row r="8" spans="1:5" x14ac:dyDescent="0.25">
      <c r="B8" t="s">
        <v>27</v>
      </c>
      <c r="C8">
        <v>349</v>
      </c>
      <c r="D8">
        <v>5429</v>
      </c>
      <c r="E8" s="4">
        <f t="shared" si="0"/>
        <v>6.4284398600110523E-2</v>
      </c>
    </row>
    <row r="9" spans="1:5" x14ac:dyDescent="0.25">
      <c r="B9" t="s">
        <v>28</v>
      </c>
      <c r="C9">
        <v>135</v>
      </c>
      <c r="D9">
        <v>4630</v>
      </c>
      <c r="E9" s="4">
        <f t="shared" si="0"/>
        <v>2.9157667386609073E-2</v>
      </c>
    </row>
    <row r="10" spans="1:5" x14ac:dyDescent="0.25">
      <c r="B10" t="s">
        <v>29</v>
      </c>
      <c r="C10">
        <v>2</v>
      </c>
      <c r="D10">
        <v>3869</v>
      </c>
      <c r="E10" s="4">
        <f t="shared" si="0"/>
        <v>5.1692943913155855E-4</v>
      </c>
    </row>
    <row r="11" spans="1:5" x14ac:dyDescent="0.25">
      <c r="B11" t="s">
        <v>30</v>
      </c>
      <c r="C11">
        <v>4</v>
      </c>
      <c r="D11">
        <v>3981</v>
      </c>
      <c r="E11" s="4">
        <f t="shared" si="0"/>
        <v>1.004772670183371E-3</v>
      </c>
    </row>
    <row r="12" spans="1:5" x14ac:dyDescent="0.25">
      <c r="B12" t="s">
        <v>31</v>
      </c>
      <c r="C12">
        <v>2</v>
      </c>
      <c r="D12">
        <v>3950</v>
      </c>
      <c r="E12" s="4">
        <f t="shared" si="0"/>
        <v>5.0632911392405066E-4</v>
      </c>
    </row>
    <row r="13" spans="1:5" x14ac:dyDescent="0.25">
      <c r="B13" t="s">
        <v>32</v>
      </c>
      <c r="C13">
        <v>2</v>
      </c>
      <c r="D13">
        <v>3960</v>
      </c>
      <c r="E13" s="4">
        <f t="shared" si="0"/>
        <v>5.0505050505050505E-4</v>
      </c>
    </row>
    <row r="14" spans="1:5" x14ac:dyDescent="0.25">
      <c r="B14" t="s">
        <v>21</v>
      </c>
      <c r="C14">
        <v>22</v>
      </c>
      <c r="D14">
        <v>4177</v>
      </c>
      <c r="E14" s="4">
        <f t="shared" si="0"/>
        <v>5.2669379937754371E-3</v>
      </c>
    </row>
    <row r="15" spans="1:5" x14ac:dyDescent="0.25">
      <c r="B15" t="s">
        <v>22</v>
      </c>
      <c r="C15">
        <v>66</v>
      </c>
      <c r="D15">
        <v>4376</v>
      </c>
      <c r="E15" s="4">
        <f t="shared" si="0"/>
        <v>1.5082266910420476E-2</v>
      </c>
    </row>
    <row r="16" spans="1:5" x14ac:dyDescent="0.25">
      <c r="B16" t="s">
        <v>23</v>
      </c>
      <c r="C16">
        <v>74</v>
      </c>
      <c r="D16">
        <v>4642</v>
      </c>
      <c r="E16" s="4">
        <f t="shared" si="0"/>
        <v>1.5941404566996983E-2</v>
      </c>
    </row>
    <row r="17" spans="1:5" x14ac:dyDescent="0.25">
      <c r="B17" t="s">
        <v>24</v>
      </c>
      <c r="C17">
        <v>58</v>
      </c>
      <c r="D17">
        <v>4788</v>
      </c>
      <c r="E17" s="4">
        <f t="shared" si="0"/>
        <v>1.2113617376775271E-2</v>
      </c>
    </row>
    <row r="18" spans="1:5" x14ac:dyDescent="0.25">
      <c r="B18" t="s">
        <v>25</v>
      </c>
      <c r="C18">
        <v>27</v>
      </c>
      <c r="D18">
        <v>4931</v>
      </c>
      <c r="E18" s="4">
        <f t="shared" si="0"/>
        <v>5.4755627661731898E-3</v>
      </c>
    </row>
    <row r="19" spans="1:5" x14ac:dyDescent="0.25">
      <c r="A19">
        <v>2021</v>
      </c>
      <c r="B19" t="s">
        <v>26</v>
      </c>
      <c r="C19">
        <v>32</v>
      </c>
      <c r="D19">
        <v>5271</v>
      </c>
      <c r="E19" s="4">
        <f t="shared" si="0"/>
        <v>6.0709542781255928E-3</v>
      </c>
    </row>
    <row r="20" spans="1:5" x14ac:dyDescent="0.25">
      <c r="B20" t="s">
        <v>27</v>
      </c>
      <c r="C20">
        <v>40</v>
      </c>
      <c r="D20">
        <v>5489</v>
      </c>
      <c r="E20" s="4">
        <f t="shared" si="0"/>
        <v>7.2873018764802334E-3</v>
      </c>
    </row>
    <row r="21" spans="1:5" x14ac:dyDescent="0.25">
      <c r="B21" t="s">
        <v>28</v>
      </c>
      <c r="C21">
        <v>52</v>
      </c>
      <c r="D21">
        <v>5779</v>
      </c>
      <c r="E21" s="4">
        <f t="shared" si="0"/>
        <v>8.9980965564976645E-3</v>
      </c>
    </row>
    <row r="22" spans="1:5" x14ac:dyDescent="0.25">
      <c r="B22" t="s">
        <v>29</v>
      </c>
      <c r="C22">
        <v>52</v>
      </c>
      <c r="D22">
        <v>5706</v>
      </c>
      <c r="E22" s="4">
        <f t="shared" si="0"/>
        <v>9.1132141605327725E-3</v>
      </c>
    </row>
    <row r="23" spans="1:5" x14ac:dyDescent="0.25">
      <c r="B23" t="s">
        <v>30</v>
      </c>
      <c r="C23">
        <v>67</v>
      </c>
      <c r="D23">
        <v>5724</v>
      </c>
      <c r="E23" s="4">
        <f t="shared" si="0"/>
        <v>1.1705101327742837E-2</v>
      </c>
    </row>
    <row r="24" spans="1:5" x14ac:dyDescent="0.25">
      <c r="B24" t="s">
        <v>31</v>
      </c>
      <c r="C24">
        <v>94</v>
      </c>
      <c r="D24">
        <v>5855</v>
      </c>
      <c r="E24" s="4">
        <f t="shared" si="0"/>
        <v>1.6054654141759179E-2</v>
      </c>
    </row>
    <row r="25" spans="1:5" x14ac:dyDescent="0.25">
      <c r="B25" t="s">
        <v>32</v>
      </c>
      <c r="C25">
        <v>125</v>
      </c>
      <c r="D25">
        <v>5915</v>
      </c>
      <c r="E25" s="4">
        <f t="shared" si="0"/>
        <v>2.1132713440405747E-2</v>
      </c>
    </row>
    <row r="26" spans="1:5" x14ac:dyDescent="0.25">
      <c r="B26" t="s">
        <v>21</v>
      </c>
      <c r="C26">
        <v>108</v>
      </c>
      <c r="D26">
        <v>6028</v>
      </c>
      <c r="E26" s="4">
        <f>C26/D26</f>
        <v>1.7916390179163903E-2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E077-E2A8-FF49-9326-ACA46560323E}">
  <dimension ref="A1:D4"/>
  <sheetViews>
    <sheetView workbookViewId="0">
      <selection activeCell="E9" sqref="E9"/>
    </sheetView>
  </sheetViews>
  <sheetFormatPr defaultColWidth="11" defaultRowHeight="15.75" x14ac:dyDescent="0.25"/>
  <cols>
    <col min="1" max="1" width="39.625" customWidth="1"/>
  </cols>
  <sheetData>
    <row r="1" spans="1:4" x14ac:dyDescent="0.25">
      <c r="B1" s="6">
        <v>44427</v>
      </c>
      <c r="C1" s="6">
        <v>44428</v>
      </c>
      <c r="D1" s="6">
        <v>44429</v>
      </c>
    </row>
    <row r="2" spans="1:4" x14ac:dyDescent="0.25">
      <c r="A2" t="s">
        <v>33</v>
      </c>
      <c r="B2">
        <v>9</v>
      </c>
      <c r="C2">
        <v>12</v>
      </c>
      <c r="D2">
        <v>13</v>
      </c>
    </row>
    <row r="3" spans="1:4" x14ac:dyDescent="0.25">
      <c r="A3" t="s">
        <v>35</v>
      </c>
      <c r="B3">
        <v>32</v>
      </c>
      <c r="C3">
        <v>36</v>
      </c>
      <c r="D3">
        <v>35</v>
      </c>
    </row>
    <row r="4" spans="1:4" x14ac:dyDescent="0.25">
      <c r="A4" t="s">
        <v>34</v>
      </c>
      <c r="B4">
        <v>297</v>
      </c>
      <c r="C4">
        <v>429</v>
      </c>
      <c r="D4">
        <v>542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2F9C7-D5B4-B840-ACA2-1FE06839CF4A}">
  <dimension ref="A1:E4"/>
  <sheetViews>
    <sheetView workbookViewId="0">
      <selection sqref="A1:E4"/>
    </sheetView>
  </sheetViews>
  <sheetFormatPr defaultColWidth="11" defaultRowHeight="15.75" x14ac:dyDescent="0.25"/>
  <sheetData>
    <row r="1" spans="1:5" x14ac:dyDescent="0.25"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t="s">
        <v>36</v>
      </c>
      <c r="B2">
        <v>9697</v>
      </c>
      <c r="C2">
        <v>8896</v>
      </c>
      <c r="D2">
        <v>3731</v>
      </c>
      <c r="E2">
        <v>5745</v>
      </c>
    </row>
    <row r="3" spans="1:5" x14ac:dyDescent="0.25">
      <c r="A3" t="s">
        <v>37</v>
      </c>
      <c r="B3">
        <v>589</v>
      </c>
      <c r="C3">
        <v>569</v>
      </c>
      <c r="D3">
        <v>87</v>
      </c>
      <c r="E3">
        <v>45</v>
      </c>
    </row>
    <row r="4" spans="1:5" x14ac:dyDescent="0.25">
      <c r="A4" t="s">
        <v>38</v>
      </c>
      <c r="B4">
        <v>518</v>
      </c>
      <c r="C4">
        <v>518</v>
      </c>
      <c r="D4">
        <v>74</v>
      </c>
      <c r="E4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7C5F-62D2-A14C-8CAF-3A53AD41C75D}">
  <dimension ref="A1:E5"/>
  <sheetViews>
    <sheetView workbookViewId="0">
      <selection sqref="A1:E5"/>
    </sheetView>
  </sheetViews>
  <sheetFormatPr defaultColWidth="11" defaultRowHeight="15.75" x14ac:dyDescent="0.25"/>
  <sheetData>
    <row r="1" spans="1:5" x14ac:dyDescent="0.25"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t="s">
        <v>39</v>
      </c>
      <c r="B2">
        <v>10558</v>
      </c>
      <c r="C2">
        <v>9269</v>
      </c>
      <c r="D2">
        <v>3682</v>
      </c>
      <c r="E2">
        <v>4108</v>
      </c>
    </row>
    <row r="3" spans="1:5" x14ac:dyDescent="0.25">
      <c r="A3" t="s">
        <v>16</v>
      </c>
      <c r="E3">
        <f>(E2-B2)/(B2)</f>
        <v>-0.6109111574161773</v>
      </c>
    </row>
    <row r="4" spans="1:5" x14ac:dyDescent="0.25">
      <c r="E4">
        <f>(E2-C2)/(C2)</f>
        <v>-0.5568022440392707</v>
      </c>
    </row>
    <row r="5" spans="1:5" x14ac:dyDescent="0.25">
      <c r="B5" s="4"/>
      <c r="C5" s="4"/>
      <c r="D5" s="4"/>
      <c r="E5">
        <f>(E2-D2)/(D2)</f>
        <v>0.11569799022270505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C0A5-51B4-304F-BEB1-C2A7CA197697}">
  <dimension ref="A1:P12"/>
  <sheetViews>
    <sheetView tabSelected="1" workbookViewId="0">
      <selection activeCell="D16" sqref="D16"/>
    </sheetView>
  </sheetViews>
  <sheetFormatPr defaultColWidth="11" defaultRowHeight="15.75" x14ac:dyDescent="0.25"/>
  <cols>
    <col min="1" max="1" width="25.875" customWidth="1"/>
    <col min="16" max="16" width="14" customWidth="1"/>
  </cols>
  <sheetData>
    <row r="1" spans="1:16" x14ac:dyDescent="0.25">
      <c r="B1" s="14" t="s">
        <v>41</v>
      </c>
      <c r="C1" s="14"/>
      <c r="D1" s="14"/>
      <c r="E1" s="14" t="s">
        <v>42</v>
      </c>
      <c r="F1" s="14"/>
      <c r="G1" s="14"/>
      <c r="H1" s="15" t="s">
        <v>43</v>
      </c>
      <c r="I1" s="15"/>
      <c r="J1" s="15"/>
      <c r="K1" s="15" t="s">
        <v>44</v>
      </c>
      <c r="L1" s="15"/>
      <c r="M1" s="15"/>
      <c r="N1" s="15" t="s">
        <v>45</v>
      </c>
      <c r="O1" s="15"/>
      <c r="P1" s="15"/>
    </row>
    <row r="2" spans="1:16" s="7" customFormat="1" x14ac:dyDescent="0.25">
      <c r="B2" s="7">
        <v>2018</v>
      </c>
      <c r="C2" s="7">
        <v>2019</v>
      </c>
      <c r="D2" s="7">
        <v>2021</v>
      </c>
      <c r="E2" s="7">
        <v>2018</v>
      </c>
      <c r="F2" s="7">
        <v>2019</v>
      </c>
      <c r="G2" s="7">
        <v>2021</v>
      </c>
      <c r="H2" s="16">
        <v>2018</v>
      </c>
      <c r="I2" s="16">
        <v>2019</v>
      </c>
      <c r="J2" s="16">
        <v>2021</v>
      </c>
      <c r="K2" s="16">
        <v>2018</v>
      </c>
      <c r="L2" s="16">
        <v>2019</v>
      </c>
      <c r="M2" s="16">
        <v>2021</v>
      </c>
      <c r="N2" s="16">
        <v>2018</v>
      </c>
      <c r="O2" s="16">
        <v>2019</v>
      </c>
      <c r="P2" s="16">
        <v>2021</v>
      </c>
    </row>
    <row r="3" spans="1:16" x14ac:dyDescent="0.25">
      <c r="A3" t="s">
        <v>46</v>
      </c>
      <c r="B3">
        <f>B5-B4</f>
        <v>13583</v>
      </c>
      <c r="C3">
        <f t="shared" ref="C3:P3" si="0">C5-C4</f>
        <v>12710</v>
      </c>
      <c r="D3">
        <f t="shared" si="0"/>
        <v>8801</v>
      </c>
      <c r="E3">
        <f t="shared" si="0"/>
        <v>448</v>
      </c>
      <c r="F3">
        <f t="shared" si="0"/>
        <v>426</v>
      </c>
      <c r="G3">
        <f t="shared" si="0"/>
        <v>200</v>
      </c>
      <c r="H3">
        <f t="shared" si="0"/>
        <v>566</v>
      </c>
      <c r="I3">
        <f t="shared" si="0"/>
        <v>514</v>
      </c>
      <c r="J3">
        <f t="shared" si="0"/>
        <v>229</v>
      </c>
      <c r="K3">
        <f t="shared" si="0"/>
        <v>1495</v>
      </c>
      <c r="L3">
        <f t="shared" si="0"/>
        <v>1270</v>
      </c>
      <c r="M3">
        <f t="shared" si="0"/>
        <v>1188</v>
      </c>
      <c r="N3">
        <f t="shared" si="0"/>
        <v>95967</v>
      </c>
      <c r="O3">
        <f t="shared" si="0"/>
        <v>86099</v>
      </c>
      <c r="P3">
        <f t="shared" si="0"/>
        <v>83578</v>
      </c>
    </row>
    <row r="4" spans="1:16" x14ac:dyDescent="0.25">
      <c r="A4" t="s">
        <v>47</v>
      </c>
      <c r="B4">
        <v>9697</v>
      </c>
      <c r="C4">
        <v>8896</v>
      </c>
      <c r="D4">
        <v>4144</v>
      </c>
      <c r="E4" s="17">
        <v>518</v>
      </c>
      <c r="F4" s="17">
        <v>518</v>
      </c>
      <c r="G4">
        <v>35</v>
      </c>
      <c r="H4">
        <v>589</v>
      </c>
      <c r="I4">
        <v>569</v>
      </c>
      <c r="J4">
        <v>45</v>
      </c>
      <c r="K4">
        <v>974</v>
      </c>
      <c r="L4">
        <v>971</v>
      </c>
      <c r="M4">
        <v>572</v>
      </c>
      <c r="N4">
        <v>97550</v>
      </c>
      <c r="O4">
        <v>95448</v>
      </c>
      <c r="P4">
        <v>64563</v>
      </c>
    </row>
    <row r="5" spans="1:16" x14ac:dyDescent="0.25">
      <c r="A5" t="s">
        <v>48</v>
      </c>
      <c r="B5">
        <v>23280</v>
      </c>
      <c r="C5">
        <v>21606</v>
      </c>
      <c r="D5">
        <v>12945</v>
      </c>
      <c r="E5">
        <v>966</v>
      </c>
      <c r="F5">
        <v>944</v>
      </c>
      <c r="G5">
        <v>235</v>
      </c>
      <c r="H5">
        <v>1155</v>
      </c>
      <c r="I5">
        <v>1083</v>
      </c>
      <c r="J5">
        <v>274</v>
      </c>
      <c r="K5">
        <v>2469</v>
      </c>
      <c r="L5">
        <v>2241</v>
      </c>
      <c r="M5">
        <v>1760</v>
      </c>
      <c r="N5">
        <v>193517</v>
      </c>
      <c r="O5">
        <v>181547</v>
      </c>
      <c r="P5">
        <v>148141</v>
      </c>
    </row>
    <row r="6" spans="1:16" s="5" customFormat="1" x14ac:dyDescent="0.25">
      <c r="A6" s="5" t="s">
        <v>49</v>
      </c>
      <c r="B6" s="18">
        <f>(D4-B4)/B4</f>
        <v>-0.57265133546457669</v>
      </c>
      <c r="C6" s="18">
        <f>(D4-C4)/C4</f>
        <v>-0.53417266187050361</v>
      </c>
      <c r="D6" s="19"/>
      <c r="E6" s="18">
        <f>(G4-E4)/E4</f>
        <v>-0.93243243243243246</v>
      </c>
      <c r="F6" s="18">
        <f>(G4-F4)/F4</f>
        <v>-0.93243243243243246</v>
      </c>
      <c r="G6" s="19"/>
      <c r="H6" s="18">
        <f>(J4-H4)/H4</f>
        <v>-0.92359932088285224</v>
      </c>
      <c r="I6" s="18">
        <f>(J4-I4)/I4</f>
        <v>-0.92091388400702989</v>
      </c>
      <c r="J6" s="19"/>
      <c r="K6" s="18">
        <f>(M4-K4)/K4</f>
        <v>-0.41273100616016428</v>
      </c>
      <c r="L6" s="18">
        <f>(M4-L4)/L4</f>
        <v>-0.41091658084449023</v>
      </c>
      <c r="M6" s="19"/>
      <c r="N6" s="18">
        <f>(P4-N4)/N4</f>
        <v>-0.33815479241414659</v>
      </c>
      <c r="O6" s="18">
        <f>(P4-O4)/O4</f>
        <v>-0.32357933115413628</v>
      </c>
      <c r="P6" s="19"/>
    </row>
    <row r="7" spans="1:16" s="5" customFormat="1" x14ac:dyDescent="0.25">
      <c r="A7" s="5" t="s">
        <v>50</v>
      </c>
      <c r="B7" s="18">
        <f>(D3-B3)/B3</f>
        <v>-0.3520577192078333</v>
      </c>
      <c r="C7" s="18">
        <f>(D3-C3)/C3</f>
        <v>-0.30755310778914241</v>
      </c>
      <c r="D7" s="19"/>
      <c r="E7" s="18">
        <f>(G3-E3)/E3</f>
        <v>-0.5535714285714286</v>
      </c>
      <c r="F7" s="18">
        <f>(G3-F3)/F3</f>
        <v>-0.53051643192488263</v>
      </c>
      <c r="G7" s="19"/>
      <c r="H7" s="18">
        <f>(J3-H3)/H3</f>
        <v>-0.59540636042402828</v>
      </c>
      <c r="I7" s="18">
        <f>(J3-I3)/I3</f>
        <v>-0.55447470817120625</v>
      </c>
      <c r="J7" s="19"/>
      <c r="K7" s="18">
        <f>(M3-K3)/K3</f>
        <v>-0.20535117056856186</v>
      </c>
      <c r="L7" s="18">
        <f>(M3-L3)/L3</f>
        <v>-6.4566929133858267E-2</v>
      </c>
      <c r="M7" s="19"/>
      <c r="N7" s="18">
        <f>(P3-N3)/N3</f>
        <v>-0.12909646024154137</v>
      </c>
      <c r="O7" s="18">
        <f>(P3-O3)/O3</f>
        <v>-2.9280247157342128E-2</v>
      </c>
      <c r="P7" s="19"/>
    </row>
    <row r="12" spans="1:16" x14ac:dyDescent="0.25">
      <c r="A12" t="s">
        <v>51</v>
      </c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11</vt:lpstr>
      <vt:lpstr>Page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</dc:creator>
  <cp:lastModifiedBy>Hamilton, Colby</cp:lastModifiedBy>
  <dcterms:created xsi:type="dcterms:W3CDTF">2021-10-15T17:56:32Z</dcterms:created>
  <dcterms:modified xsi:type="dcterms:W3CDTF">2021-10-19T22:04:14Z</dcterms:modified>
</cp:coreProperties>
</file>