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683B8A79-2119-4A3C-B1CC-29C7D5490AD5}" xr6:coauthVersionLast="47" xr6:coauthVersionMax="47" xr10:uidLastSave="{00000000-0000-0000-0000-000000000000}"/>
  <bookViews>
    <workbookView xWindow="375" yWindow="825" windowWidth="12180" windowHeight="10020" xr2:uid="{14392A1D-020C-DA41-A878-65664B72A096}"/>
  </bookViews>
  <sheets>
    <sheet name="Arrests Monthly-2025" sheetId="9" r:id="rId1"/>
    <sheet name="Arrests Monthly-2024" sheetId="8" r:id="rId2"/>
    <sheet name="Arrests Monthly-2023" sheetId="7" r:id="rId3"/>
    <sheet name="Arrests Monthly-2022" sheetId="6" r:id="rId4"/>
    <sheet name="Arrests Monthly-2021" sheetId="5" r:id="rId5"/>
    <sheet name="Arrests HISTORI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4" l="1"/>
  <c r="G33" i="4"/>
  <c r="F33" i="4"/>
  <c r="E33" i="4"/>
  <c r="D33" i="4"/>
  <c r="C33" i="4"/>
  <c r="B33" i="4"/>
  <c r="F32" i="4"/>
  <c r="G32" i="4"/>
  <c r="D32" i="4"/>
  <c r="E32" i="4"/>
  <c r="C32" i="4"/>
  <c r="B32" i="4"/>
  <c r="H32" i="4" l="1"/>
</calcChain>
</file>

<file path=xl/sharedStrings.xml><?xml version="1.0" encoding="utf-8"?>
<sst xmlns="http://schemas.openxmlformats.org/spreadsheetml/2006/main" count="198" uniqueCount="32">
  <si>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</si>
  <si>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</si>
  <si>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</si>
  <si>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</si>
  <si>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</si>
  <si>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</si>
  <si>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</si>
  <si>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</si>
  <si>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</si>
  <si>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COMPSTAT BOOK</t>
  </si>
  <si>
    <t>Total Arrests</t>
  </si>
  <si>
    <t>Index Arrests</t>
  </si>
  <si>
    <t>Gun Arrests</t>
  </si>
  <si>
    <t>October</t>
  </si>
  <si>
    <t>November</t>
  </si>
  <si>
    <t>December</t>
  </si>
  <si>
    <t>Drug Felony</t>
  </si>
  <si>
    <t>Violent Felony</t>
  </si>
  <si>
    <t>Other Felony</t>
  </si>
  <si>
    <t>DWI Felony</t>
  </si>
  <si>
    <t>Felony Total</t>
  </si>
  <si>
    <t>Misdemeanor</t>
  </si>
  <si>
    <t>Misd + Felony Total</t>
  </si>
  <si>
    <t>DATs</t>
  </si>
  <si>
    <t>Arrests</t>
  </si>
  <si>
    <t>Source:</t>
  </si>
  <si>
    <t>Year</t>
  </si>
  <si>
    <t>*updated monthly</t>
  </si>
  <si>
    <t>https://data.ny.gov/Public-Safety/Adult-Arrests-18-and-Older-by-County-Beginning-197/rikd-mt35</t>
  </si>
  <si>
    <t>*updated annually</t>
  </si>
  <si>
    <t>Total + Index Arrests: NYPD compstat books; each month uses the 28-day number reported in the listed book; numbers approximate as books are issued weekly, not by month; Gun Arrests reported in NYPD press releases</t>
  </si>
  <si>
    <t>not available as of 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</si>
</sst>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6A6A6A"/>
      <name val="Arial"/>
      <family val="2"/>
    </font>
    <font>
      <sz val="12"/>
      <color rgb="FF5E5E5E"/>
      <name val="Arial"/>
      <family val="2"/>
    </font>
    <font>
      <sz val="12"/>
      <color rgb="FF2F2F2F"/>
      <name val="Arial"/>
      <family val="2"/>
    </font>
    <font>
      <b/>
      <sz val="12"/>
      <color rgb="FF6A6A6A"/>
      <name val="Helvetica"/>
      <family val="2"/>
    </font>
    <font>
      <sz val="12"/>
      <color rgb="FF5E5E5E"/>
      <name val="Helvetica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0" fillId="0" borderId="0" xfId="1" applyFont="1"/>
    <xf numFmtId="0" fontId="0" fillId="7" borderId="0" xfId="0" applyFill="1"/>
    <xf numFmtId="0" fontId="2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2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0" fillId="0" borderId="0" xfId="1" applyNumberFormat="1" applyFont="1"/>
    <xf numFmtId="0" fontId="13" fillId="0" borderId="0" xfId="0" applyFont="1"/>
    <xf numFmtId="0" fontId="13" fillId="0" borderId="0" xfId="2" applyFont="1" applyFill="1"/>
    <xf numFmtId="3" fontId="6" fillId="0" borderId="0" xfId="0" applyNumberFormat="1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14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ny.gov/Public-Safety/Adult-Arrests-18-and-Older-by-County-Beginning-197/rikd-mt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18E8-2A5A-4301-A90E-46427A4574C9}">
  <dimension ref="A1:H34"/>
  <sheetViews>
    <sheetView tabSelected="1" topLeftCell="A5" workbookViewId="0">
      <selection activeCell="F11" sqref="F11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2025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23">
        <v>21624</v>
      </c>
      <c r="D3" s="23">
        <v>3910</v>
      </c>
      <c r="E3" s="6">
        <v>279</v>
      </c>
    </row>
    <row r="4" spans="1:8" ht="18.75" x14ac:dyDescent="0.25">
      <c r="A4" s="5" t="s">
        <v>1</v>
      </c>
      <c r="B4" s="3">
        <v>8</v>
      </c>
      <c r="C4" s="23">
        <v>21902</v>
      </c>
      <c r="D4" s="23">
        <v>4053</v>
      </c>
      <c r="E4" s="6">
        <v>242</v>
      </c>
    </row>
    <row r="5" spans="1:8" ht="18.75" x14ac:dyDescent="0.25">
      <c r="A5" s="5" t="s">
        <v>2</v>
      </c>
      <c r="B5" s="3">
        <v>13</v>
      </c>
      <c r="C5" s="23">
        <v>22692</v>
      </c>
      <c r="D5" s="23">
        <v>4197</v>
      </c>
      <c r="E5" s="6">
        <v>251</v>
      </c>
    </row>
    <row r="6" spans="1:8" ht="18.75" x14ac:dyDescent="0.25">
      <c r="A6" s="5" t="s">
        <v>3</v>
      </c>
      <c r="B6" s="3">
        <v>17</v>
      </c>
      <c r="C6" s="23">
        <v>22911</v>
      </c>
      <c r="D6" s="23">
        <v>4476</v>
      </c>
      <c r="E6" s="6">
        <v>219</v>
      </c>
    </row>
    <row r="7" spans="1:8" ht="18.75" x14ac:dyDescent="0.25">
      <c r="A7" s="5" t="s">
        <v>4</v>
      </c>
      <c r="B7" s="3">
        <v>21</v>
      </c>
      <c r="C7" s="23">
        <v>22505</v>
      </c>
      <c r="D7" s="23">
        <v>4652</v>
      </c>
      <c r="E7" s="6">
        <v>218</v>
      </c>
    </row>
    <row r="8" spans="1:8" ht="18.75" x14ac:dyDescent="0.25">
      <c r="A8" s="5" t="s">
        <v>5</v>
      </c>
      <c r="B8" s="3">
        <v>26</v>
      </c>
      <c r="C8" s="23">
        <v>21495</v>
      </c>
      <c r="D8" s="23">
        <v>4440</v>
      </c>
      <c r="E8" s="6">
        <v>248</v>
      </c>
    </row>
    <row r="9" spans="1:8" ht="18.75" x14ac:dyDescent="0.25">
      <c r="A9" s="5" t="s">
        <v>6</v>
      </c>
      <c r="B9" s="3">
        <v>30</v>
      </c>
      <c r="C9" s="23">
        <v>21355</v>
      </c>
      <c r="D9" s="23">
        <v>4505</v>
      </c>
      <c r="E9" s="6">
        <v>297</v>
      </c>
    </row>
    <row r="10" spans="1:8" ht="18.75" x14ac:dyDescent="0.25">
      <c r="A10" s="5" t="s">
        <v>7</v>
      </c>
      <c r="B10" s="3">
        <v>35</v>
      </c>
      <c r="C10" s="23">
        <v>20914</v>
      </c>
      <c r="D10" s="23">
        <v>4411</v>
      </c>
      <c r="E10" s="6">
        <v>292</v>
      </c>
    </row>
    <row r="11" spans="1:8" ht="18.75" x14ac:dyDescent="0.25">
      <c r="A11" s="5" t="s">
        <v>8</v>
      </c>
      <c r="B11" s="3">
        <v>39</v>
      </c>
      <c r="C11" s="23">
        <v>21287</v>
      </c>
      <c r="D11" s="23">
        <v>4355</v>
      </c>
      <c r="E11" s="6">
        <v>264</v>
      </c>
    </row>
    <row r="12" spans="1:8" ht="18.75" x14ac:dyDescent="0.25">
      <c r="A12" s="5" t="s">
        <v>13</v>
      </c>
      <c r="B12" s="3">
        <v>43</v>
      </c>
      <c r="C12" s="23">
        <v>21500</v>
      </c>
      <c r="D12" s="23">
        <v>4289</v>
      </c>
      <c r="E12" s="6">
        <v>228</v>
      </c>
    </row>
    <row r="13" spans="1:8" ht="18.75" x14ac:dyDescent="0.25">
      <c r="A13" s="5" t="s">
        <v>14</v>
      </c>
      <c r="B13" s="3">
        <v>48</v>
      </c>
      <c r="C13" s="6">
        <v>20986</v>
      </c>
      <c r="D13" s="6">
        <v>4213</v>
      </c>
      <c r="E13" s="6">
        <v>210</v>
      </c>
    </row>
    <row r="14" spans="1:8" ht="18.75" x14ac:dyDescent="0.25">
      <c r="A14" s="5" t="s">
        <v>15</v>
      </c>
      <c r="B14" s="3"/>
      <c r="C14" s="6"/>
      <c r="D14" s="6"/>
      <c r="E14" s="6"/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2024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19263</v>
      </c>
      <c r="D18" s="6">
        <v>4165</v>
      </c>
      <c r="E18" s="6">
        <v>299</v>
      </c>
    </row>
    <row r="19" spans="1:8" ht="18.75" x14ac:dyDescent="0.25">
      <c r="A19" s="5" t="s">
        <v>1</v>
      </c>
      <c r="B19" s="3">
        <v>8</v>
      </c>
      <c r="C19" s="6">
        <v>20043</v>
      </c>
      <c r="D19" s="6">
        <v>4391</v>
      </c>
      <c r="E19" s="6">
        <v>305</v>
      </c>
    </row>
    <row r="20" spans="1:8" ht="18.75" x14ac:dyDescent="0.25">
      <c r="A20" s="5" t="s">
        <v>2</v>
      </c>
      <c r="B20" s="3">
        <v>13</v>
      </c>
      <c r="C20" s="6">
        <v>19560</v>
      </c>
      <c r="D20" s="6">
        <v>4415</v>
      </c>
      <c r="E20" s="6">
        <v>331</v>
      </c>
    </row>
    <row r="21" spans="1:8" ht="18.75" x14ac:dyDescent="0.25">
      <c r="A21" s="5" t="s">
        <v>3</v>
      </c>
      <c r="B21" s="3">
        <v>17</v>
      </c>
      <c r="C21" s="6">
        <v>19219</v>
      </c>
      <c r="D21" s="6">
        <v>4144</v>
      </c>
      <c r="E21" s="6">
        <v>304</v>
      </c>
    </row>
    <row r="22" spans="1:8" ht="18.75" x14ac:dyDescent="0.25">
      <c r="A22" s="5" t="s">
        <v>4</v>
      </c>
      <c r="B22" s="3">
        <v>21</v>
      </c>
      <c r="C22" s="6">
        <v>20310</v>
      </c>
      <c r="D22" s="6">
        <v>4618</v>
      </c>
      <c r="E22" s="6">
        <v>317</v>
      </c>
    </row>
    <row r="23" spans="1:8" ht="18.75" x14ac:dyDescent="0.25">
      <c r="A23" s="5" t="s">
        <v>5</v>
      </c>
      <c r="B23" s="3">
        <v>26</v>
      </c>
      <c r="C23" s="6">
        <v>20692</v>
      </c>
      <c r="D23" s="6">
        <v>4743</v>
      </c>
      <c r="E23" s="6">
        <v>344</v>
      </c>
    </row>
    <row r="24" spans="1:8" ht="18.75" x14ac:dyDescent="0.25">
      <c r="A24" s="5" t="s">
        <v>6</v>
      </c>
      <c r="B24" s="3">
        <v>30</v>
      </c>
      <c r="C24" s="6">
        <v>20374</v>
      </c>
      <c r="D24" s="6">
        <v>4630</v>
      </c>
      <c r="E24" s="6">
        <v>358</v>
      </c>
    </row>
    <row r="25" spans="1:8" ht="18.75" x14ac:dyDescent="0.25">
      <c r="A25" s="5" t="s">
        <v>7</v>
      </c>
      <c r="B25" s="3">
        <v>34</v>
      </c>
      <c r="C25" s="6">
        <v>20992</v>
      </c>
      <c r="D25" s="6">
        <v>4646</v>
      </c>
      <c r="E25" s="6">
        <v>307</v>
      </c>
    </row>
    <row r="26" spans="1:8" ht="18.75" x14ac:dyDescent="0.25">
      <c r="A26" s="5" t="s">
        <v>8</v>
      </c>
      <c r="B26" s="3">
        <v>39</v>
      </c>
      <c r="C26" s="6">
        <v>19942</v>
      </c>
      <c r="D26" s="6">
        <v>4415</v>
      </c>
      <c r="E26" s="6">
        <v>309</v>
      </c>
    </row>
    <row r="27" spans="1:8" ht="18.75" x14ac:dyDescent="0.25">
      <c r="A27" s="5" t="s">
        <v>13</v>
      </c>
      <c r="B27" s="3">
        <v>43</v>
      </c>
      <c r="C27" s="6">
        <v>20691</v>
      </c>
      <c r="D27" s="6">
        <v>4450</v>
      </c>
      <c r="E27" s="6">
        <v>288</v>
      </c>
    </row>
    <row r="28" spans="1:8" ht="18.75" x14ac:dyDescent="0.25">
      <c r="A28" s="5" t="s">
        <v>14</v>
      </c>
      <c r="B28" s="3">
        <v>47</v>
      </c>
      <c r="C28" s="6">
        <v>20933</v>
      </c>
      <c r="D28" s="6">
        <v>4349</v>
      </c>
      <c r="E28" s="6">
        <v>284</v>
      </c>
    </row>
    <row r="29" spans="1:8" ht="18.75" x14ac:dyDescent="0.25">
      <c r="A29" s="5" t="s">
        <v>15</v>
      </c>
      <c r="B29" s="3">
        <v>52</v>
      </c>
      <c r="C29" s="6">
        <v>18480</v>
      </c>
      <c r="D29" s="6">
        <v>3744</v>
      </c>
      <c r="E29" s="6">
        <v>194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DDB9-213A-4330-AD49-B7ED393F85A6}">
  <dimension ref="A1:H34"/>
  <sheetViews>
    <sheetView topLeftCell="A2" workbookViewId="0">
      <selection activeCell="I18" sqref="I1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2024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19263</v>
      </c>
      <c r="D3" s="6">
        <v>4165</v>
      </c>
      <c r="E3" s="6">
        <v>299</v>
      </c>
    </row>
    <row r="4" spans="1:8" ht="18.75" x14ac:dyDescent="0.25">
      <c r="A4" s="5" t="s">
        <v>1</v>
      </c>
      <c r="B4" s="3">
        <v>8</v>
      </c>
      <c r="C4" s="6">
        <v>20043</v>
      </c>
      <c r="D4" s="6">
        <v>4391</v>
      </c>
      <c r="E4" s="6">
        <v>305</v>
      </c>
    </row>
    <row r="5" spans="1:8" ht="18.75" x14ac:dyDescent="0.25">
      <c r="A5" s="5" t="s">
        <v>2</v>
      </c>
      <c r="B5" s="3">
        <v>13</v>
      </c>
      <c r="C5" s="6">
        <v>19560</v>
      </c>
      <c r="D5" s="6">
        <v>4415</v>
      </c>
      <c r="E5" s="6">
        <v>331</v>
      </c>
    </row>
    <row r="6" spans="1:8" ht="18.75" x14ac:dyDescent="0.25">
      <c r="A6" s="5" t="s">
        <v>3</v>
      </c>
      <c r="B6" s="3">
        <v>17</v>
      </c>
      <c r="C6" s="6">
        <v>19219</v>
      </c>
      <c r="D6" s="6">
        <v>4144</v>
      </c>
      <c r="E6" s="6">
        <v>304</v>
      </c>
    </row>
    <row r="7" spans="1:8" ht="18.75" x14ac:dyDescent="0.25">
      <c r="A7" s="5" t="s">
        <v>4</v>
      </c>
      <c r="B7" s="3">
        <v>21</v>
      </c>
      <c r="C7" s="6">
        <v>20310</v>
      </c>
      <c r="D7" s="6">
        <v>4618</v>
      </c>
      <c r="E7" s="6">
        <v>317</v>
      </c>
    </row>
    <row r="8" spans="1:8" ht="18.75" x14ac:dyDescent="0.25">
      <c r="A8" s="5" t="s">
        <v>5</v>
      </c>
      <c r="B8" s="3">
        <v>26</v>
      </c>
      <c r="C8" s="6">
        <v>20692</v>
      </c>
      <c r="D8" s="6">
        <v>4743</v>
      </c>
      <c r="E8" s="6">
        <v>344</v>
      </c>
    </row>
    <row r="9" spans="1:8" ht="18.75" x14ac:dyDescent="0.25">
      <c r="A9" s="5" t="s">
        <v>6</v>
      </c>
      <c r="B9" s="3">
        <v>30</v>
      </c>
      <c r="C9" s="6">
        <v>20374</v>
      </c>
      <c r="D9" s="6">
        <v>4630</v>
      </c>
      <c r="E9" s="6">
        <v>358</v>
      </c>
    </row>
    <row r="10" spans="1:8" ht="18.75" x14ac:dyDescent="0.25">
      <c r="A10" s="5" t="s">
        <v>7</v>
      </c>
      <c r="B10" s="3">
        <v>34</v>
      </c>
      <c r="C10" s="6">
        <v>20992</v>
      </c>
      <c r="D10" s="6">
        <v>4646</v>
      </c>
      <c r="E10" s="6">
        <v>307</v>
      </c>
    </row>
    <row r="11" spans="1:8" ht="18.75" x14ac:dyDescent="0.25">
      <c r="A11" s="5" t="s">
        <v>8</v>
      </c>
      <c r="B11" s="3">
        <v>39</v>
      </c>
      <c r="C11" s="6">
        <v>19942</v>
      </c>
      <c r="D11" s="6">
        <v>4415</v>
      </c>
      <c r="E11" s="6">
        <v>309</v>
      </c>
    </row>
    <row r="12" spans="1:8" ht="18.75" x14ac:dyDescent="0.25">
      <c r="A12" s="5" t="s">
        <v>13</v>
      </c>
      <c r="B12" s="3">
        <v>43</v>
      </c>
      <c r="C12" s="6">
        <v>20691</v>
      </c>
      <c r="D12" s="6">
        <v>4450</v>
      </c>
      <c r="E12" s="6">
        <v>288</v>
      </c>
    </row>
    <row r="13" spans="1:8" ht="18.75" x14ac:dyDescent="0.25">
      <c r="A13" s="5" t="s">
        <v>14</v>
      </c>
      <c r="B13" s="3">
        <v>47</v>
      </c>
      <c r="C13" s="6">
        <v>20933</v>
      </c>
      <c r="D13" s="6">
        <v>4349</v>
      </c>
      <c r="E13" s="6">
        <v>284</v>
      </c>
    </row>
    <row r="14" spans="1:8" ht="18.75" x14ac:dyDescent="0.25">
      <c r="A14" s="5" t="s">
        <v>15</v>
      </c>
      <c r="B14" s="3">
        <v>52</v>
      </c>
      <c r="C14" s="6">
        <v>18480</v>
      </c>
      <c r="D14" s="6">
        <v>3744</v>
      </c>
      <c r="E14" s="6">
        <v>194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2023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17268</v>
      </c>
      <c r="D18" s="6">
        <v>4104</v>
      </c>
      <c r="E18" s="6">
        <v>351</v>
      </c>
    </row>
    <row r="19" spans="1:8" ht="18.75" x14ac:dyDescent="0.25">
      <c r="A19" s="5" t="s">
        <v>1</v>
      </c>
      <c r="B19" s="3">
        <v>8</v>
      </c>
      <c r="C19" s="6">
        <v>16885</v>
      </c>
      <c r="D19" s="6">
        <v>3802</v>
      </c>
      <c r="E19" s="6">
        <v>328</v>
      </c>
    </row>
    <row r="20" spans="1:8" ht="18.75" x14ac:dyDescent="0.25">
      <c r="A20" s="5" t="s">
        <v>2</v>
      </c>
      <c r="B20" s="3">
        <v>12</v>
      </c>
      <c r="C20" s="6">
        <v>16727</v>
      </c>
      <c r="D20" s="6">
        <v>3845</v>
      </c>
      <c r="E20" s="6">
        <v>271</v>
      </c>
    </row>
    <row r="21" spans="1:8" ht="18.75" x14ac:dyDescent="0.25">
      <c r="A21" s="5" t="s">
        <v>3</v>
      </c>
      <c r="B21" s="3">
        <v>17</v>
      </c>
      <c r="C21" s="6">
        <v>17340</v>
      </c>
      <c r="D21" s="6">
        <v>4023</v>
      </c>
      <c r="E21" s="6">
        <v>351</v>
      </c>
    </row>
    <row r="22" spans="1:8" ht="18.75" x14ac:dyDescent="0.25">
      <c r="A22" s="5" t="s">
        <v>4</v>
      </c>
      <c r="B22" s="3">
        <v>21</v>
      </c>
      <c r="C22" s="6">
        <v>18345</v>
      </c>
      <c r="D22" s="6">
        <v>4213</v>
      </c>
      <c r="E22" s="6">
        <v>315</v>
      </c>
    </row>
    <row r="23" spans="1:8" ht="18.75" x14ac:dyDescent="0.25">
      <c r="A23" s="5" t="s">
        <v>5</v>
      </c>
      <c r="B23" s="3">
        <v>25</v>
      </c>
      <c r="C23" s="6">
        <v>18122</v>
      </c>
      <c r="D23" s="6">
        <v>4196</v>
      </c>
      <c r="E23" s="6">
        <v>301</v>
      </c>
    </row>
    <row r="24" spans="1:8" ht="18.75" x14ac:dyDescent="0.25">
      <c r="A24" s="5" t="s">
        <v>6</v>
      </c>
      <c r="B24" s="3">
        <v>30</v>
      </c>
      <c r="C24" s="6">
        <v>17445</v>
      </c>
      <c r="D24" s="6">
        <v>4254</v>
      </c>
      <c r="E24" s="6">
        <v>352</v>
      </c>
    </row>
    <row r="25" spans="1:8" ht="18.75" x14ac:dyDescent="0.25">
      <c r="A25" s="5" t="s">
        <v>7</v>
      </c>
      <c r="B25" s="3">
        <v>34</v>
      </c>
      <c r="C25" s="6">
        <v>17765</v>
      </c>
      <c r="D25" s="6">
        <v>4299</v>
      </c>
      <c r="E25" s="6">
        <v>330</v>
      </c>
    </row>
    <row r="26" spans="1:8" ht="18.75" x14ac:dyDescent="0.25">
      <c r="A26" s="5" t="s">
        <v>8</v>
      </c>
      <c r="B26" s="3">
        <v>38</v>
      </c>
      <c r="C26" s="6">
        <v>17346</v>
      </c>
      <c r="D26" s="6">
        <v>4241</v>
      </c>
      <c r="E26" s="6">
        <v>359</v>
      </c>
    </row>
    <row r="27" spans="1:8" ht="18.75" x14ac:dyDescent="0.25">
      <c r="A27" s="5" t="s">
        <v>13</v>
      </c>
      <c r="B27" s="3">
        <v>43</v>
      </c>
      <c r="C27" s="6">
        <v>18304</v>
      </c>
      <c r="D27" s="6">
        <v>4260</v>
      </c>
      <c r="E27" s="6">
        <v>342</v>
      </c>
    </row>
    <row r="28" spans="1:8" ht="18.75" x14ac:dyDescent="0.25">
      <c r="A28" s="5" t="s">
        <v>14</v>
      </c>
      <c r="B28" s="3">
        <v>47</v>
      </c>
      <c r="C28" s="6">
        <v>17557</v>
      </c>
      <c r="D28" s="6">
        <v>4132</v>
      </c>
      <c r="E28" s="6">
        <v>285</v>
      </c>
    </row>
    <row r="29" spans="1:8" ht="18.75" x14ac:dyDescent="0.25">
      <c r="A29" s="5" t="s">
        <v>15</v>
      </c>
      <c r="B29" s="3">
        <v>52</v>
      </c>
      <c r="C29" s="6">
        <v>16010</v>
      </c>
      <c r="D29" s="6">
        <v>3787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3EAF-DF32-4D98-8F72-A39A6B2ACDEA}">
  <dimension ref="A1:H34"/>
  <sheetViews>
    <sheetView topLeftCell="A7" workbookViewId="0">
      <selection activeCell="H11" sqref="H11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2023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17268</v>
      </c>
      <c r="D3" s="6">
        <v>4104</v>
      </c>
      <c r="E3" s="6">
        <v>351</v>
      </c>
    </row>
    <row r="4" spans="1:8" ht="18.75" x14ac:dyDescent="0.25">
      <c r="A4" s="5" t="s">
        <v>1</v>
      </c>
      <c r="B4" s="3">
        <v>8</v>
      </c>
      <c r="C4" s="6">
        <v>16885</v>
      </c>
      <c r="D4" s="6">
        <v>3802</v>
      </c>
      <c r="E4" s="6">
        <v>328</v>
      </c>
    </row>
    <row r="5" spans="1:8" ht="18.75" x14ac:dyDescent="0.25">
      <c r="A5" s="5" t="s">
        <v>2</v>
      </c>
      <c r="B5" s="3">
        <v>12</v>
      </c>
      <c r="C5" s="6">
        <v>16727</v>
      </c>
      <c r="D5" s="6">
        <v>3845</v>
      </c>
      <c r="E5" s="6">
        <v>271</v>
      </c>
    </row>
    <row r="6" spans="1:8" ht="18.75" x14ac:dyDescent="0.25">
      <c r="A6" s="5" t="s">
        <v>3</v>
      </c>
      <c r="B6" s="3">
        <v>17</v>
      </c>
      <c r="C6" s="6">
        <v>17340</v>
      </c>
      <c r="D6" s="6">
        <v>4023</v>
      </c>
      <c r="E6" s="6">
        <v>351</v>
      </c>
    </row>
    <row r="7" spans="1:8" ht="18.75" x14ac:dyDescent="0.25">
      <c r="A7" s="5" t="s">
        <v>4</v>
      </c>
      <c r="B7" s="3">
        <v>21</v>
      </c>
      <c r="C7" s="6">
        <v>18345</v>
      </c>
      <c r="D7" s="6">
        <v>4213</v>
      </c>
      <c r="E7" s="6">
        <v>315</v>
      </c>
    </row>
    <row r="8" spans="1:8" ht="18.75" x14ac:dyDescent="0.25">
      <c r="A8" s="5" t="s">
        <v>5</v>
      </c>
      <c r="B8" s="3">
        <v>25</v>
      </c>
      <c r="C8" s="6">
        <v>18122</v>
      </c>
      <c r="D8" s="6">
        <v>4196</v>
      </c>
      <c r="E8" s="6">
        <v>301</v>
      </c>
    </row>
    <row r="9" spans="1:8" ht="18.75" x14ac:dyDescent="0.25">
      <c r="A9" s="5" t="s">
        <v>6</v>
      </c>
      <c r="B9" s="3">
        <v>30</v>
      </c>
      <c r="C9" s="6">
        <v>17445</v>
      </c>
      <c r="D9" s="6">
        <v>4254</v>
      </c>
      <c r="E9" s="6">
        <v>352</v>
      </c>
    </row>
    <row r="10" spans="1:8" ht="18.75" x14ac:dyDescent="0.25">
      <c r="A10" s="5" t="s">
        <v>7</v>
      </c>
      <c r="B10" s="3">
        <v>34</v>
      </c>
      <c r="C10" s="6">
        <v>17765</v>
      </c>
      <c r="D10" s="6">
        <v>4299</v>
      </c>
      <c r="E10" s="6">
        <v>330</v>
      </c>
    </row>
    <row r="11" spans="1:8" ht="18.75" x14ac:dyDescent="0.25">
      <c r="A11" s="5" t="s">
        <v>8</v>
      </c>
      <c r="B11" s="3">
        <v>38</v>
      </c>
      <c r="C11" s="6">
        <v>17346</v>
      </c>
      <c r="D11" s="6">
        <v>4241</v>
      </c>
      <c r="E11" s="6">
        <v>359</v>
      </c>
    </row>
    <row r="12" spans="1:8" ht="18.75" x14ac:dyDescent="0.25">
      <c r="A12" s="5" t="s">
        <v>13</v>
      </c>
      <c r="B12" s="3">
        <v>43</v>
      </c>
      <c r="C12" s="6">
        <v>18304</v>
      </c>
      <c r="D12" s="6">
        <v>4260</v>
      </c>
      <c r="E12" s="6">
        <v>342</v>
      </c>
    </row>
    <row r="13" spans="1:8" ht="18.75" x14ac:dyDescent="0.25">
      <c r="A13" s="5" t="s">
        <v>14</v>
      </c>
      <c r="B13" s="3">
        <v>47</v>
      </c>
      <c r="C13" s="6">
        <v>17557</v>
      </c>
      <c r="D13" s="6">
        <v>4132</v>
      </c>
      <c r="E13" s="6">
        <v>285</v>
      </c>
    </row>
    <row r="14" spans="1:8" ht="18.75" x14ac:dyDescent="0.25">
      <c r="A14" s="5" t="s">
        <v>15</v>
      </c>
      <c r="B14" s="3">
        <v>52</v>
      </c>
      <c r="C14" s="6">
        <v>16010</v>
      </c>
      <c r="D14" s="6">
        <v>3787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2022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4</v>
      </c>
      <c r="C18" s="6">
        <v>12851</v>
      </c>
      <c r="D18" s="6">
        <v>3328</v>
      </c>
      <c r="E18" s="6">
        <v>387</v>
      </c>
    </row>
    <row r="19" spans="1:8" ht="18.75" x14ac:dyDescent="0.25">
      <c r="A19" s="5" t="s">
        <v>1</v>
      </c>
      <c r="B19" s="3">
        <v>8</v>
      </c>
      <c r="C19" s="6">
        <v>13957</v>
      </c>
      <c r="D19" s="6">
        <v>3460</v>
      </c>
      <c r="E19" s="6">
        <v>378</v>
      </c>
    </row>
    <row r="20" spans="1:8" ht="18.75" x14ac:dyDescent="0.25">
      <c r="A20" s="5" t="s">
        <v>2</v>
      </c>
      <c r="B20" s="3">
        <v>12</v>
      </c>
      <c r="C20" s="6">
        <v>15080</v>
      </c>
      <c r="D20" s="6">
        <v>3591</v>
      </c>
      <c r="E20" s="6">
        <v>410</v>
      </c>
    </row>
    <row r="21" spans="1:8" ht="18.75" x14ac:dyDescent="0.25">
      <c r="A21" s="5" t="s">
        <v>3</v>
      </c>
      <c r="B21" s="3">
        <v>17</v>
      </c>
      <c r="C21" s="6">
        <v>15108</v>
      </c>
      <c r="D21" s="6">
        <v>3593</v>
      </c>
      <c r="E21" s="6">
        <v>327</v>
      </c>
    </row>
    <row r="22" spans="1:8" ht="18.75" x14ac:dyDescent="0.25">
      <c r="A22" s="5" t="s">
        <v>4</v>
      </c>
      <c r="B22" s="3">
        <v>21</v>
      </c>
      <c r="C22" s="6">
        <v>15197</v>
      </c>
      <c r="D22" s="6">
        <v>3745</v>
      </c>
      <c r="E22" s="6">
        <v>389</v>
      </c>
    </row>
    <row r="23" spans="1:8" ht="18.75" x14ac:dyDescent="0.25">
      <c r="A23" s="5" t="s">
        <v>5</v>
      </c>
      <c r="B23" s="3">
        <v>25</v>
      </c>
      <c r="C23" s="6">
        <v>14980</v>
      </c>
      <c r="D23" s="6">
        <v>3793</v>
      </c>
      <c r="E23" s="6">
        <v>334</v>
      </c>
    </row>
    <row r="24" spans="1:8" ht="18.75" x14ac:dyDescent="0.25">
      <c r="A24" s="5" t="s">
        <v>6</v>
      </c>
      <c r="B24" s="3">
        <v>30</v>
      </c>
      <c r="C24" s="6">
        <v>14329</v>
      </c>
      <c r="D24" s="6">
        <v>3691</v>
      </c>
      <c r="E24" s="6">
        <v>339</v>
      </c>
    </row>
    <row r="25" spans="1:8" ht="18.75" x14ac:dyDescent="0.25">
      <c r="A25" s="5" t="s">
        <v>7</v>
      </c>
      <c r="B25" s="3">
        <v>34</v>
      </c>
      <c r="C25" s="6">
        <v>14046</v>
      </c>
      <c r="D25" s="6">
        <v>3579</v>
      </c>
      <c r="E25" s="6">
        <v>405</v>
      </c>
    </row>
    <row r="26" spans="1:8" ht="18.75" x14ac:dyDescent="0.25">
      <c r="A26" s="5" t="s">
        <v>8</v>
      </c>
      <c r="B26" s="3">
        <v>38</v>
      </c>
      <c r="C26" s="6">
        <v>14481</v>
      </c>
      <c r="D26" s="6">
        <v>3764</v>
      </c>
      <c r="E26" s="6">
        <v>375</v>
      </c>
    </row>
    <row r="27" spans="1:8" ht="18.75" x14ac:dyDescent="0.25">
      <c r="A27" s="5" t="s">
        <v>13</v>
      </c>
      <c r="B27" s="3">
        <v>43</v>
      </c>
      <c r="C27" s="6">
        <v>15974</v>
      </c>
      <c r="D27" s="6">
        <v>4100</v>
      </c>
      <c r="E27" s="6">
        <v>323</v>
      </c>
    </row>
    <row r="28" spans="1:8" ht="18.75" x14ac:dyDescent="0.25">
      <c r="A28" s="5" t="s">
        <v>14</v>
      </c>
      <c r="B28" s="3">
        <v>47</v>
      </c>
      <c r="C28" s="6">
        <v>15311</v>
      </c>
      <c r="D28" s="6">
        <v>3660</v>
      </c>
      <c r="E28" s="6">
        <v>312</v>
      </c>
    </row>
    <row r="29" spans="1:8" ht="18.75" x14ac:dyDescent="0.25">
      <c r="A29" s="5" t="s">
        <v>15</v>
      </c>
      <c r="B29" s="3">
        <v>52</v>
      </c>
      <c r="C29" s="6">
        <v>13602</v>
      </c>
      <c r="D29" s="6">
        <v>3394</v>
      </c>
      <c r="E29" s="6">
        <v>253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8C14-5667-524E-A8CB-391A9B07D00A}">
  <dimension ref="A1:H34"/>
  <sheetViews>
    <sheetView workbookViewId="0">
      <selection activeCell="G8" sqref="G8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4">
        <v>2022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4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4</v>
      </c>
      <c r="C3" s="6">
        <v>12851</v>
      </c>
      <c r="D3" s="6">
        <v>3328</v>
      </c>
      <c r="E3" s="6">
        <v>387</v>
      </c>
    </row>
    <row r="4" spans="1:8" ht="18.75" x14ac:dyDescent="0.25">
      <c r="A4" s="5" t="s">
        <v>1</v>
      </c>
      <c r="B4" s="3">
        <v>8</v>
      </c>
      <c r="C4" s="6">
        <v>13957</v>
      </c>
      <c r="D4" s="6">
        <v>3460</v>
      </c>
      <c r="E4" s="6">
        <v>378</v>
      </c>
    </row>
    <row r="5" spans="1:8" ht="18.75" x14ac:dyDescent="0.25">
      <c r="A5" s="5" t="s">
        <v>2</v>
      </c>
      <c r="B5" s="3">
        <v>12</v>
      </c>
      <c r="C5" s="6">
        <v>15080</v>
      </c>
      <c r="D5" s="6">
        <v>3591</v>
      </c>
      <c r="E5" s="6">
        <v>410</v>
      </c>
    </row>
    <row r="6" spans="1:8" ht="18.75" x14ac:dyDescent="0.25">
      <c r="A6" s="5" t="s">
        <v>3</v>
      </c>
      <c r="B6" s="3">
        <v>17</v>
      </c>
      <c r="C6" s="6">
        <v>15108</v>
      </c>
      <c r="D6" s="6">
        <v>3593</v>
      </c>
      <c r="E6" s="6">
        <v>327</v>
      </c>
    </row>
    <row r="7" spans="1:8" ht="18.75" x14ac:dyDescent="0.25">
      <c r="A7" s="5" t="s">
        <v>4</v>
      </c>
      <c r="B7" s="3">
        <v>21</v>
      </c>
      <c r="C7" s="6">
        <v>15197</v>
      </c>
      <c r="D7" s="6">
        <v>3745</v>
      </c>
      <c r="E7" s="6">
        <v>389</v>
      </c>
    </row>
    <row r="8" spans="1:8" ht="18.75" x14ac:dyDescent="0.25">
      <c r="A8" s="5" t="s">
        <v>5</v>
      </c>
      <c r="B8" s="3">
        <v>25</v>
      </c>
      <c r="C8" s="6">
        <v>14980</v>
      </c>
      <c r="D8" s="6">
        <v>3793</v>
      </c>
      <c r="E8" s="6">
        <v>334</v>
      </c>
    </row>
    <row r="9" spans="1:8" ht="18.75" x14ac:dyDescent="0.25">
      <c r="A9" s="5" t="s">
        <v>6</v>
      </c>
      <c r="B9" s="3">
        <v>30</v>
      </c>
      <c r="C9" s="6">
        <v>14329</v>
      </c>
      <c r="D9" s="6">
        <v>3691</v>
      </c>
      <c r="E9" s="6">
        <v>339</v>
      </c>
    </row>
    <row r="10" spans="1:8" ht="18.75" x14ac:dyDescent="0.25">
      <c r="A10" s="5" t="s">
        <v>7</v>
      </c>
      <c r="B10" s="3">
        <v>34</v>
      </c>
      <c r="C10" s="6">
        <v>14046</v>
      </c>
      <c r="D10" s="6">
        <v>3579</v>
      </c>
      <c r="E10" s="6">
        <v>405</v>
      </c>
    </row>
    <row r="11" spans="1:8" ht="18.75" x14ac:dyDescent="0.25">
      <c r="A11" s="5" t="s">
        <v>8</v>
      </c>
      <c r="B11" s="3">
        <v>38</v>
      </c>
      <c r="C11" s="6">
        <v>14481</v>
      </c>
      <c r="D11" s="6">
        <v>3764</v>
      </c>
      <c r="E11" s="6">
        <v>375</v>
      </c>
    </row>
    <row r="12" spans="1:8" ht="18.75" x14ac:dyDescent="0.25">
      <c r="A12" s="5" t="s">
        <v>13</v>
      </c>
      <c r="B12" s="3">
        <v>43</v>
      </c>
      <c r="C12" s="6">
        <v>15974</v>
      </c>
      <c r="D12" s="6">
        <v>4100</v>
      </c>
      <c r="E12" s="6">
        <v>323</v>
      </c>
    </row>
    <row r="13" spans="1:8" ht="18.75" x14ac:dyDescent="0.25">
      <c r="A13" s="5" t="s">
        <v>14</v>
      </c>
      <c r="B13" s="3">
        <v>47</v>
      </c>
      <c r="C13" s="6">
        <v>15311</v>
      </c>
      <c r="D13" s="6">
        <v>3660</v>
      </c>
      <c r="E13" s="6">
        <v>312</v>
      </c>
    </row>
    <row r="14" spans="1:8" ht="18.75" x14ac:dyDescent="0.25">
      <c r="A14" s="5" t="s">
        <v>15</v>
      </c>
      <c r="B14" s="3">
        <v>52</v>
      </c>
      <c r="C14" s="6">
        <v>13602</v>
      </c>
      <c r="D14" s="6">
        <v>3394</v>
      </c>
      <c r="E14" s="6">
        <v>253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6">
        <v>2021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6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11808</v>
      </c>
      <c r="D18" s="6">
        <v>2667</v>
      </c>
      <c r="E18" s="6">
        <v>381</v>
      </c>
    </row>
    <row r="19" spans="1:8" ht="18.75" x14ac:dyDescent="0.25">
      <c r="A19" s="5" t="s">
        <v>1</v>
      </c>
      <c r="B19" s="3">
        <v>9</v>
      </c>
      <c r="C19" s="6">
        <v>11638</v>
      </c>
      <c r="D19" s="6">
        <v>2638</v>
      </c>
      <c r="E19" s="6">
        <v>400</v>
      </c>
    </row>
    <row r="20" spans="1:8" ht="18.75" x14ac:dyDescent="0.25">
      <c r="A20" s="5" t="s">
        <v>2</v>
      </c>
      <c r="B20" s="3">
        <v>13</v>
      </c>
      <c r="C20" s="6">
        <v>11872</v>
      </c>
      <c r="D20" s="6">
        <v>2689</v>
      </c>
      <c r="E20" s="6">
        <v>492</v>
      </c>
    </row>
    <row r="21" spans="1:8" ht="18.75" x14ac:dyDescent="0.25">
      <c r="A21" s="5" t="s">
        <v>3</v>
      </c>
      <c r="B21" s="3">
        <v>17</v>
      </c>
      <c r="C21" s="6">
        <v>9595</v>
      </c>
      <c r="D21" s="6">
        <v>2381</v>
      </c>
      <c r="E21" s="6">
        <v>223</v>
      </c>
    </row>
    <row r="22" spans="1:8" ht="18.75" x14ac:dyDescent="0.25">
      <c r="A22" s="5" t="s">
        <v>4</v>
      </c>
      <c r="B22" s="3">
        <v>21</v>
      </c>
      <c r="C22" s="6">
        <v>11018</v>
      </c>
      <c r="D22" s="6">
        <v>2804</v>
      </c>
      <c r="E22" s="6">
        <v>287</v>
      </c>
    </row>
    <row r="23" spans="1:8" ht="18.75" x14ac:dyDescent="0.25">
      <c r="A23" s="5" t="s">
        <v>5</v>
      </c>
      <c r="B23" s="3">
        <v>25</v>
      </c>
      <c r="C23" s="6">
        <v>11948</v>
      </c>
      <c r="D23" s="6">
        <v>2958</v>
      </c>
      <c r="E23" s="6">
        <v>324</v>
      </c>
    </row>
    <row r="24" spans="1:8" ht="18.75" x14ac:dyDescent="0.25">
      <c r="A24" s="5" t="s">
        <v>6</v>
      </c>
      <c r="B24" s="3">
        <v>30</v>
      </c>
      <c r="C24" s="6">
        <v>12320</v>
      </c>
      <c r="D24" s="6">
        <v>3058</v>
      </c>
      <c r="E24" s="6">
        <v>322</v>
      </c>
    </row>
    <row r="25" spans="1:8" ht="18.75" x14ac:dyDescent="0.25">
      <c r="A25" s="5" t="s">
        <v>7</v>
      </c>
      <c r="B25" s="3">
        <v>35</v>
      </c>
      <c r="C25" s="6">
        <v>12612</v>
      </c>
      <c r="D25" s="6">
        <v>3185</v>
      </c>
      <c r="E25" s="6">
        <v>343</v>
      </c>
    </row>
    <row r="26" spans="1:8" ht="18.75" x14ac:dyDescent="0.25">
      <c r="A26" s="5" t="s">
        <v>8</v>
      </c>
      <c r="B26" s="3">
        <v>39</v>
      </c>
      <c r="C26" s="6">
        <v>12890</v>
      </c>
      <c r="D26" s="6">
        <v>3168</v>
      </c>
      <c r="E26" s="6">
        <v>393</v>
      </c>
    </row>
    <row r="27" spans="1:8" ht="18.75" x14ac:dyDescent="0.25">
      <c r="A27" s="5" t="s">
        <v>13</v>
      </c>
      <c r="B27" s="3">
        <v>43</v>
      </c>
      <c r="C27" s="6">
        <v>13251</v>
      </c>
      <c r="D27" s="6">
        <v>3501</v>
      </c>
      <c r="E27" s="6">
        <v>330</v>
      </c>
    </row>
    <row r="28" spans="1:8" ht="18.75" x14ac:dyDescent="0.25">
      <c r="A28" s="5" t="s">
        <v>14</v>
      </c>
      <c r="B28" s="3">
        <v>47</v>
      </c>
      <c r="C28" s="6">
        <v>12232</v>
      </c>
      <c r="D28" s="6">
        <v>3184</v>
      </c>
      <c r="E28" s="6">
        <v>334</v>
      </c>
    </row>
    <row r="29" spans="1:8" ht="18.75" x14ac:dyDescent="0.25">
      <c r="A29" s="5" t="s">
        <v>15</v>
      </c>
      <c r="B29" s="3">
        <v>52</v>
      </c>
      <c r="C29" s="6">
        <v>10990</v>
      </c>
      <c r="D29" s="6">
        <v>2755</v>
      </c>
      <c r="E29" s="6">
        <v>270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4D3C-75BF-C04E-A754-DECF160935C7}">
  <dimension ref="A1:H34"/>
  <sheetViews>
    <sheetView workbookViewId="0">
      <selection activeCell="G14" sqref="G14"/>
    </sheetView>
  </sheetViews>
  <sheetFormatPr defaultColWidth="11" defaultRowHeight="15.75" x14ac:dyDescent="0.25"/>
  <cols>
    <col min="1" max="1" width="17" customWidth="1"/>
    <col min="2" max="2" width="14.125" customWidth="1"/>
  </cols>
  <sheetData>
    <row r="1" spans="1:8" ht="18.95" customHeight="1" x14ac:dyDescent="0.25">
      <c r="A1" s="26">
        <v>2021</v>
      </c>
      <c r="B1" s="25" t="s">
        <v>24</v>
      </c>
      <c r="C1" s="25"/>
      <c r="D1" s="25"/>
      <c r="E1" s="25"/>
      <c r="F1" s="10"/>
      <c r="G1" s="10"/>
      <c r="H1" s="10"/>
    </row>
    <row r="2" spans="1:8" ht="37.5" x14ac:dyDescent="0.25">
      <c r="A2" s="26"/>
      <c r="B2" s="3" t="s">
        <v>9</v>
      </c>
      <c r="C2" s="4" t="s">
        <v>10</v>
      </c>
      <c r="D2" s="4" t="s">
        <v>11</v>
      </c>
      <c r="E2" s="4" t="s">
        <v>12</v>
      </c>
    </row>
    <row r="3" spans="1:8" ht="18.75" x14ac:dyDescent="0.25">
      <c r="A3" s="5" t="s">
        <v>0</v>
      </c>
      <c r="B3" s="3">
        <v>5</v>
      </c>
      <c r="C3" s="6">
        <v>11808</v>
      </c>
      <c r="D3" s="6">
        <v>2667</v>
      </c>
      <c r="E3" s="6">
        <v>381</v>
      </c>
    </row>
    <row r="4" spans="1:8" ht="18.75" x14ac:dyDescent="0.25">
      <c r="A4" s="5" t="s">
        <v>1</v>
      </c>
      <c r="B4" s="3">
        <v>9</v>
      </c>
      <c r="C4" s="6">
        <v>11638</v>
      </c>
      <c r="D4" s="6">
        <v>2638</v>
      </c>
      <c r="E4" s="6">
        <v>400</v>
      </c>
    </row>
    <row r="5" spans="1:8" ht="18.75" x14ac:dyDescent="0.25">
      <c r="A5" s="5" t="s">
        <v>2</v>
      </c>
      <c r="B5" s="3">
        <v>13</v>
      </c>
      <c r="C5" s="6">
        <v>11872</v>
      </c>
      <c r="D5" s="6">
        <v>2689</v>
      </c>
      <c r="E5" s="6">
        <v>492</v>
      </c>
    </row>
    <row r="6" spans="1:8" ht="18.75" x14ac:dyDescent="0.25">
      <c r="A6" s="5" t="s">
        <v>3</v>
      </c>
      <c r="B6" s="3">
        <v>17</v>
      </c>
      <c r="C6" s="6">
        <v>9595</v>
      </c>
      <c r="D6" s="6">
        <v>2381</v>
      </c>
      <c r="E6" s="6">
        <v>223</v>
      </c>
    </row>
    <row r="7" spans="1:8" ht="18.75" x14ac:dyDescent="0.25">
      <c r="A7" s="5" t="s">
        <v>4</v>
      </c>
      <c r="B7" s="3">
        <v>21</v>
      </c>
      <c r="C7" s="6">
        <v>11018</v>
      </c>
      <c r="D7" s="6">
        <v>2804</v>
      </c>
      <c r="E7" s="6">
        <v>287</v>
      </c>
    </row>
    <row r="8" spans="1:8" ht="18.75" x14ac:dyDescent="0.25">
      <c r="A8" s="5" t="s">
        <v>5</v>
      </c>
      <c r="B8" s="3">
        <v>25</v>
      </c>
      <c r="C8" s="6">
        <v>11948</v>
      </c>
      <c r="D8" s="6">
        <v>2958</v>
      </c>
      <c r="E8" s="6">
        <v>324</v>
      </c>
    </row>
    <row r="9" spans="1:8" ht="18.75" x14ac:dyDescent="0.25">
      <c r="A9" s="5" t="s">
        <v>6</v>
      </c>
      <c r="B9" s="3">
        <v>30</v>
      </c>
      <c r="C9" s="6">
        <v>12320</v>
      </c>
      <c r="D9" s="6">
        <v>3058</v>
      </c>
      <c r="E9" s="6">
        <v>322</v>
      </c>
    </row>
    <row r="10" spans="1:8" ht="18.75" x14ac:dyDescent="0.25">
      <c r="A10" s="5" t="s">
        <v>7</v>
      </c>
      <c r="B10" s="3">
        <v>35</v>
      </c>
      <c r="C10" s="6">
        <v>12612</v>
      </c>
      <c r="D10" s="6">
        <v>3185</v>
      </c>
      <c r="E10" s="6">
        <v>343</v>
      </c>
    </row>
    <row r="11" spans="1:8" ht="18.75" x14ac:dyDescent="0.25">
      <c r="A11" s="5" t="s">
        <v>8</v>
      </c>
      <c r="B11" s="3">
        <v>39</v>
      </c>
      <c r="C11" s="6">
        <v>12890</v>
      </c>
      <c r="D11" s="6">
        <v>3168</v>
      </c>
      <c r="E11" s="6">
        <v>393</v>
      </c>
    </row>
    <row r="12" spans="1:8" ht="18.75" x14ac:dyDescent="0.25">
      <c r="A12" s="5" t="s">
        <v>13</v>
      </c>
      <c r="B12" s="3">
        <v>43</v>
      </c>
      <c r="C12" s="6">
        <v>13251</v>
      </c>
      <c r="D12" s="6">
        <v>3501</v>
      </c>
      <c r="E12" s="6">
        <v>330</v>
      </c>
    </row>
    <row r="13" spans="1:8" ht="18.75" x14ac:dyDescent="0.25">
      <c r="A13" s="5" t="s">
        <v>14</v>
      </c>
      <c r="B13" s="3">
        <v>47</v>
      </c>
      <c r="C13" s="6">
        <v>12232</v>
      </c>
      <c r="D13" s="6">
        <v>3184</v>
      </c>
      <c r="E13" s="6">
        <v>334</v>
      </c>
    </row>
    <row r="14" spans="1:8" ht="18.75" x14ac:dyDescent="0.25">
      <c r="A14" s="5" t="s">
        <v>15</v>
      </c>
      <c r="B14" s="3">
        <v>52</v>
      </c>
      <c r="C14" s="6">
        <v>10990</v>
      </c>
      <c r="D14" s="6">
        <v>2755</v>
      </c>
      <c r="E14" s="6">
        <v>270</v>
      </c>
      <c r="F14" s="6"/>
      <c r="G14" s="6"/>
      <c r="H14" s="6"/>
    </row>
    <row r="15" spans="1:8" ht="18.75" x14ac:dyDescent="0.25">
      <c r="A15" s="5"/>
      <c r="B15" s="5"/>
      <c r="C15" s="6"/>
      <c r="D15" s="6"/>
      <c r="E15" s="6"/>
      <c r="F15" s="6"/>
      <c r="G15" s="6"/>
      <c r="H15" s="6"/>
    </row>
    <row r="16" spans="1:8" ht="18.95" customHeight="1" x14ac:dyDescent="0.25">
      <c r="A16" s="28">
        <v>2020</v>
      </c>
      <c r="B16" s="25" t="s">
        <v>24</v>
      </c>
      <c r="C16" s="25"/>
      <c r="D16" s="25"/>
      <c r="E16" s="25"/>
      <c r="F16" s="10"/>
      <c r="G16" s="10"/>
      <c r="H16" s="10"/>
    </row>
    <row r="17" spans="1:8" ht="37.5" x14ac:dyDescent="0.25">
      <c r="A17" s="28"/>
      <c r="B17" s="3" t="s">
        <v>9</v>
      </c>
      <c r="C17" s="4" t="s">
        <v>10</v>
      </c>
      <c r="D17" s="4" t="s">
        <v>11</v>
      </c>
      <c r="E17" s="4" t="s">
        <v>12</v>
      </c>
    </row>
    <row r="18" spans="1:8" ht="18.75" x14ac:dyDescent="0.25">
      <c r="A18" s="5" t="s">
        <v>0</v>
      </c>
      <c r="B18" s="3">
        <v>5</v>
      </c>
      <c r="C18" s="6">
        <v>14647</v>
      </c>
      <c r="D18" s="6">
        <v>3438</v>
      </c>
      <c r="E18" s="6">
        <v>236</v>
      </c>
    </row>
    <row r="19" spans="1:8" ht="18.75" x14ac:dyDescent="0.25">
      <c r="A19" s="5" t="s">
        <v>1</v>
      </c>
      <c r="B19" s="3">
        <v>9</v>
      </c>
      <c r="C19" s="6">
        <v>15073</v>
      </c>
      <c r="D19" s="6">
        <v>3328</v>
      </c>
      <c r="E19" s="6">
        <v>245</v>
      </c>
    </row>
    <row r="20" spans="1:8" ht="18.75" x14ac:dyDescent="0.25">
      <c r="A20" s="5" t="s">
        <v>2</v>
      </c>
      <c r="B20" s="3">
        <v>13</v>
      </c>
      <c r="C20" s="6">
        <v>12339</v>
      </c>
      <c r="D20" s="6">
        <v>3175</v>
      </c>
      <c r="E20" s="6">
        <v>278</v>
      </c>
    </row>
    <row r="21" spans="1:8" ht="18.75" x14ac:dyDescent="0.25">
      <c r="A21" s="5" t="s">
        <v>3</v>
      </c>
      <c r="B21" s="3">
        <v>18</v>
      </c>
      <c r="C21" s="6">
        <v>8358</v>
      </c>
      <c r="D21" s="6">
        <v>2311</v>
      </c>
      <c r="E21" s="6">
        <v>234</v>
      </c>
    </row>
    <row r="22" spans="1:8" ht="18.75" x14ac:dyDescent="0.25">
      <c r="A22" s="5" t="s">
        <v>4</v>
      </c>
      <c r="B22" s="3">
        <v>22</v>
      </c>
      <c r="C22" s="6">
        <v>12458</v>
      </c>
      <c r="D22" s="6">
        <v>3232</v>
      </c>
      <c r="E22" s="6">
        <v>376</v>
      </c>
    </row>
    <row r="23" spans="1:8" ht="18.75" x14ac:dyDescent="0.25">
      <c r="A23" s="5" t="s">
        <v>5</v>
      </c>
      <c r="B23" s="3">
        <v>26</v>
      </c>
      <c r="C23" s="6">
        <v>7578</v>
      </c>
      <c r="D23" s="6">
        <v>2545</v>
      </c>
      <c r="E23" s="6">
        <v>164</v>
      </c>
    </row>
    <row r="24" spans="1:8" ht="18.75" x14ac:dyDescent="0.25">
      <c r="A24" s="5" t="s">
        <v>6</v>
      </c>
      <c r="B24" s="3">
        <v>31</v>
      </c>
      <c r="C24" s="6">
        <v>6871</v>
      </c>
      <c r="D24" s="6">
        <v>2305</v>
      </c>
      <c r="E24" s="6">
        <v>155</v>
      </c>
    </row>
    <row r="25" spans="1:8" ht="18.75" x14ac:dyDescent="0.25">
      <c r="A25" s="5" t="s">
        <v>7</v>
      </c>
      <c r="B25" s="3">
        <v>35</v>
      </c>
      <c r="C25" s="6">
        <v>9059</v>
      </c>
      <c r="D25" s="6">
        <v>2730</v>
      </c>
      <c r="E25" s="6">
        <v>338</v>
      </c>
    </row>
    <row r="26" spans="1:8" ht="18.75" x14ac:dyDescent="0.25">
      <c r="A26" s="5" t="s">
        <v>8</v>
      </c>
      <c r="B26" s="3">
        <v>39</v>
      </c>
      <c r="C26" s="6">
        <v>10496</v>
      </c>
      <c r="D26" s="6">
        <v>2848</v>
      </c>
      <c r="E26" s="6">
        <v>578</v>
      </c>
    </row>
    <row r="27" spans="1:8" ht="18.75" x14ac:dyDescent="0.25">
      <c r="A27" s="5" t="s">
        <v>13</v>
      </c>
      <c r="B27" s="3">
        <v>44</v>
      </c>
      <c r="C27" s="6">
        <v>11691</v>
      </c>
      <c r="D27" s="6">
        <v>3188</v>
      </c>
      <c r="E27" s="6">
        <v>449</v>
      </c>
    </row>
    <row r="28" spans="1:8" ht="18.75" x14ac:dyDescent="0.25">
      <c r="A28" s="5" t="s">
        <v>14</v>
      </c>
      <c r="B28" s="3">
        <v>48</v>
      </c>
      <c r="C28" s="6">
        <v>10838</v>
      </c>
      <c r="D28" s="6">
        <v>2596</v>
      </c>
      <c r="E28" s="6">
        <v>450</v>
      </c>
    </row>
    <row r="29" spans="1:8" ht="18.75" x14ac:dyDescent="0.25">
      <c r="A29" s="5" t="s">
        <v>15</v>
      </c>
      <c r="B29" s="3">
        <v>52</v>
      </c>
      <c r="C29" s="6">
        <v>11234</v>
      </c>
      <c r="D29" s="6">
        <v>2756</v>
      </c>
      <c r="E29" s="6">
        <v>352</v>
      </c>
      <c r="F29" s="6"/>
      <c r="G29" s="6"/>
      <c r="H29" s="6"/>
    </row>
    <row r="30" spans="1:8" ht="18.75" x14ac:dyDescent="0.25">
      <c r="A30" s="5"/>
      <c r="B30" s="5"/>
      <c r="C30" s="6"/>
      <c r="D30" s="6"/>
      <c r="E30" s="6"/>
      <c r="F30" s="6"/>
      <c r="G30" s="6"/>
      <c r="H30" s="6"/>
    </row>
    <row r="31" spans="1:8" ht="18.75" x14ac:dyDescent="0.25">
      <c r="A31" s="5" t="s">
        <v>25</v>
      </c>
      <c r="B31" s="5"/>
      <c r="C31" s="6"/>
      <c r="D31" s="6"/>
      <c r="E31" s="6"/>
      <c r="F31" s="6"/>
      <c r="G31" s="6"/>
      <c r="H31" s="6"/>
    </row>
    <row r="32" spans="1:8" ht="77.099999999999994" customHeight="1" x14ac:dyDescent="0.25">
      <c r="A32" s="27" t="s">
        <v>30</v>
      </c>
      <c r="B32" s="27"/>
      <c r="C32" s="27"/>
      <c r="D32" s="27"/>
      <c r="E32" s="27"/>
      <c r="F32" s="6"/>
      <c r="G32" s="6"/>
      <c r="H32" s="6"/>
    </row>
    <row r="33" spans="1:8" ht="37.5" x14ac:dyDescent="0.25">
      <c r="A33" s="6" t="s">
        <v>27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6"/>
      <c r="B34" s="6"/>
      <c r="C34" s="6"/>
      <c r="D34" s="6"/>
      <c r="E34" s="6"/>
      <c r="F34" s="6"/>
      <c r="G34" s="6"/>
      <c r="H34" s="6"/>
    </row>
  </sheetData>
  <mergeCells count="5">
    <mergeCell ref="A1:A2"/>
    <mergeCell ref="B1:E1"/>
    <mergeCell ref="A16:A17"/>
    <mergeCell ref="B16:E16"/>
    <mergeCell ref="A32:E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5E2F-C2D7-894E-B4EE-5C2CE4738AB2}">
  <dimension ref="A1:M57"/>
  <sheetViews>
    <sheetView topLeftCell="A19" workbookViewId="0">
      <selection activeCell="O14" sqref="O14"/>
    </sheetView>
  </sheetViews>
  <sheetFormatPr defaultColWidth="11" defaultRowHeight="15.75" x14ac:dyDescent="0.25"/>
  <cols>
    <col min="2" max="2" width="11.125" bestFit="1" customWidth="1"/>
    <col min="3" max="3" width="13" bestFit="1" customWidth="1"/>
    <col min="4" max="4" width="11.875" bestFit="1" customWidth="1"/>
    <col min="5" max="5" width="11.875" customWidth="1"/>
    <col min="6" max="6" width="11.375" bestFit="1" customWidth="1"/>
    <col min="7" max="7" width="16.375" customWidth="1"/>
    <col min="8" max="8" width="17.5" bestFit="1" customWidth="1"/>
  </cols>
  <sheetData>
    <row r="1" spans="1:12" x14ac:dyDescent="0.25">
      <c r="B1" s="29" t="s">
        <v>24</v>
      </c>
      <c r="C1" s="29"/>
      <c r="D1" s="29"/>
      <c r="E1" s="29"/>
      <c r="F1" s="29"/>
      <c r="G1" s="29"/>
      <c r="H1" s="29"/>
    </row>
    <row r="2" spans="1:12" x14ac:dyDescent="0.25">
      <c r="A2" s="9" t="s">
        <v>26</v>
      </c>
      <c r="B2" s="9" t="s">
        <v>16</v>
      </c>
      <c r="C2" s="9" t="s">
        <v>17</v>
      </c>
      <c r="D2" s="9" t="s">
        <v>19</v>
      </c>
      <c r="E2" s="9" t="s">
        <v>18</v>
      </c>
      <c r="F2" s="9" t="s">
        <v>20</v>
      </c>
      <c r="G2" s="9" t="s">
        <v>21</v>
      </c>
      <c r="H2" s="9" t="s">
        <v>22</v>
      </c>
      <c r="I2" s="9" t="s">
        <v>23</v>
      </c>
      <c r="L2" s="11" t="s">
        <v>28</v>
      </c>
    </row>
    <row r="3" spans="1:12" x14ac:dyDescent="0.25">
      <c r="A3" s="8">
        <v>1993</v>
      </c>
      <c r="B3" s="8">
        <v>36132</v>
      </c>
      <c r="C3" s="8">
        <v>40755</v>
      </c>
      <c r="D3" s="8">
        <v>123</v>
      </c>
      <c r="E3" s="8">
        <v>33177</v>
      </c>
      <c r="F3" s="8">
        <v>110187</v>
      </c>
      <c r="G3" s="8">
        <v>122196</v>
      </c>
      <c r="H3" s="8">
        <v>232383</v>
      </c>
      <c r="I3" s="8">
        <v>41024</v>
      </c>
      <c r="L3" t="s">
        <v>29</v>
      </c>
    </row>
    <row r="4" spans="1:12" x14ac:dyDescent="0.25">
      <c r="A4" s="8">
        <v>1994</v>
      </c>
      <c r="B4" s="8">
        <v>40835</v>
      </c>
      <c r="C4" s="8">
        <v>43275</v>
      </c>
      <c r="D4" s="8">
        <v>127</v>
      </c>
      <c r="E4" s="8">
        <v>37214</v>
      </c>
      <c r="F4" s="8">
        <v>121451</v>
      </c>
      <c r="G4" s="8">
        <v>158294</v>
      </c>
      <c r="H4" s="8">
        <v>279745</v>
      </c>
      <c r="I4" s="8"/>
    </row>
    <row r="5" spans="1:12" x14ac:dyDescent="0.25">
      <c r="A5" s="8">
        <v>1995</v>
      </c>
      <c r="B5" s="8">
        <v>40181</v>
      </c>
      <c r="C5" s="8">
        <v>41114</v>
      </c>
      <c r="D5" s="8">
        <v>213</v>
      </c>
      <c r="E5" s="8">
        <v>38479</v>
      </c>
      <c r="F5" s="8">
        <v>119987</v>
      </c>
      <c r="G5" s="8">
        <v>169809</v>
      </c>
      <c r="H5" s="8">
        <v>289796</v>
      </c>
      <c r="I5" s="8"/>
    </row>
    <row r="6" spans="1:12" x14ac:dyDescent="0.25">
      <c r="A6" s="8">
        <v>1996</v>
      </c>
      <c r="B6" s="8">
        <v>41780</v>
      </c>
      <c r="C6" s="8">
        <v>38469</v>
      </c>
      <c r="D6" s="8">
        <v>579</v>
      </c>
      <c r="E6" s="8">
        <v>37812</v>
      </c>
      <c r="F6" s="8">
        <v>118640</v>
      </c>
      <c r="G6" s="8">
        <v>170119</v>
      </c>
      <c r="H6" s="8">
        <v>288759</v>
      </c>
      <c r="I6" s="8"/>
    </row>
    <row r="7" spans="1:12" x14ac:dyDescent="0.25">
      <c r="A7" s="8">
        <v>1997</v>
      </c>
      <c r="B7" s="8">
        <v>38664</v>
      </c>
      <c r="C7" s="8">
        <v>38519</v>
      </c>
      <c r="D7" s="8">
        <v>646</v>
      </c>
      <c r="E7" s="8">
        <v>39368</v>
      </c>
      <c r="F7" s="8">
        <v>117197</v>
      </c>
      <c r="G7" s="8">
        <v>190906</v>
      </c>
      <c r="H7" s="8">
        <v>308103</v>
      </c>
      <c r="I7" s="8"/>
    </row>
    <row r="8" spans="1:12" x14ac:dyDescent="0.25">
      <c r="A8" s="8">
        <v>1998</v>
      </c>
      <c r="B8" s="8">
        <v>42745</v>
      </c>
      <c r="C8" s="8">
        <v>35991</v>
      </c>
      <c r="D8" s="8">
        <v>735</v>
      </c>
      <c r="E8" s="8">
        <v>37792</v>
      </c>
      <c r="F8" s="8">
        <v>117263</v>
      </c>
      <c r="G8" s="8">
        <v>199813</v>
      </c>
      <c r="H8" s="8">
        <v>317076</v>
      </c>
      <c r="I8" s="8"/>
    </row>
    <row r="9" spans="1:12" x14ac:dyDescent="0.25">
      <c r="A9" s="8">
        <v>1999</v>
      </c>
      <c r="B9" s="8">
        <v>37297</v>
      </c>
      <c r="C9" s="8">
        <v>31451</v>
      </c>
      <c r="D9" s="8">
        <v>623</v>
      </c>
      <c r="E9" s="8">
        <v>36057</v>
      </c>
      <c r="F9" s="8">
        <v>105428</v>
      </c>
      <c r="G9" s="8">
        <v>183292</v>
      </c>
      <c r="H9" s="8">
        <v>288720</v>
      </c>
      <c r="I9" s="8"/>
    </row>
    <row r="10" spans="1:12" x14ac:dyDescent="0.25">
      <c r="A10" s="8">
        <v>2000</v>
      </c>
      <c r="B10" s="8">
        <v>35138</v>
      </c>
      <c r="C10" s="8">
        <v>30792</v>
      </c>
      <c r="D10" s="8">
        <v>595</v>
      </c>
      <c r="E10" s="8">
        <v>36510</v>
      </c>
      <c r="F10" s="8">
        <v>103035</v>
      </c>
      <c r="G10" s="8">
        <v>208953</v>
      </c>
      <c r="H10" s="8">
        <v>311988</v>
      </c>
      <c r="I10" s="8"/>
    </row>
    <row r="11" spans="1:12" x14ac:dyDescent="0.25">
      <c r="A11">
        <v>2001</v>
      </c>
      <c r="B11">
        <v>28477</v>
      </c>
      <c r="C11">
        <v>29110</v>
      </c>
      <c r="D11">
        <v>635</v>
      </c>
      <c r="E11">
        <v>36821</v>
      </c>
      <c r="F11">
        <v>95043</v>
      </c>
      <c r="G11">
        <v>180840</v>
      </c>
      <c r="H11">
        <v>275883</v>
      </c>
    </row>
    <row r="12" spans="1:12" x14ac:dyDescent="0.25">
      <c r="A12">
        <v>2002</v>
      </c>
      <c r="B12">
        <v>27539</v>
      </c>
      <c r="C12">
        <v>27077</v>
      </c>
      <c r="D12">
        <v>568</v>
      </c>
      <c r="E12">
        <v>35749</v>
      </c>
      <c r="F12">
        <v>90933</v>
      </c>
      <c r="G12">
        <v>176251</v>
      </c>
      <c r="H12">
        <v>267184</v>
      </c>
    </row>
    <row r="13" spans="1:12" x14ac:dyDescent="0.25">
      <c r="A13">
        <v>2003</v>
      </c>
      <c r="B13">
        <v>22334</v>
      </c>
      <c r="C13">
        <v>24697</v>
      </c>
      <c r="D13">
        <v>444</v>
      </c>
      <c r="E13">
        <v>33764</v>
      </c>
      <c r="F13">
        <v>81239</v>
      </c>
      <c r="G13">
        <v>175968</v>
      </c>
      <c r="H13">
        <v>257207</v>
      </c>
      <c r="I13">
        <v>29621</v>
      </c>
    </row>
    <row r="14" spans="1:12" x14ac:dyDescent="0.25">
      <c r="A14">
        <v>2004</v>
      </c>
      <c r="B14">
        <v>24121</v>
      </c>
      <c r="C14">
        <v>23561</v>
      </c>
      <c r="D14">
        <v>660</v>
      </c>
      <c r="E14">
        <v>35849</v>
      </c>
      <c r="F14">
        <v>84191</v>
      </c>
      <c r="G14">
        <v>176919</v>
      </c>
      <c r="H14">
        <v>261110</v>
      </c>
    </row>
    <row r="15" spans="1:12" x14ac:dyDescent="0.25">
      <c r="A15">
        <v>2005</v>
      </c>
      <c r="B15">
        <v>25886</v>
      </c>
      <c r="C15">
        <v>22733</v>
      </c>
      <c r="D15">
        <v>693</v>
      </c>
      <c r="E15">
        <v>36907</v>
      </c>
      <c r="F15">
        <v>86219</v>
      </c>
      <c r="G15">
        <v>181549</v>
      </c>
      <c r="H15">
        <v>267768</v>
      </c>
    </row>
    <row r="16" spans="1:12" x14ac:dyDescent="0.25">
      <c r="A16">
        <v>2006</v>
      </c>
      <c r="B16">
        <v>27684</v>
      </c>
      <c r="C16">
        <v>22624</v>
      </c>
      <c r="D16">
        <v>839</v>
      </c>
      <c r="E16">
        <v>37160</v>
      </c>
      <c r="F16">
        <v>88307</v>
      </c>
      <c r="G16">
        <v>189877</v>
      </c>
      <c r="H16" s="2">
        <v>278184</v>
      </c>
    </row>
    <row r="17" spans="1:13" x14ac:dyDescent="0.25">
      <c r="A17">
        <v>2007</v>
      </c>
      <c r="B17">
        <v>29802</v>
      </c>
      <c r="C17">
        <v>23410</v>
      </c>
      <c r="D17">
        <v>956</v>
      </c>
      <c r="E17">
        <v>40067</v>
      </c>
      <c r="F17">
        <v>94235</v>
      </c>
      <c r="G17">
        <v>212855</v>
      </c>
      <c r="H17">
        <v>307090</v>
      </c>
    </row>
    <row r="18" spans="1:13" x14ac:dyDescent="0.25">
      <c r="A18">
        <v>2008</v>
      </c>
      <c r="B18">
        <v>27706</v>
      </c>
      <c r="C18">
        <v>23170</v>
      </c>
      <c r="D18">
        <v>775</v>
      </c>
      <c r="E18">
        <v>39251</v>
      </c>
      <c r="F18">
        <v>90902</v>
      </c>
      <c r="G18">
        <v>214549</v>
      </c>
      <c r="H18">
        <v>305451</v>
      </c>
    </row>
    <row r="19" spans="1:13" x14ac:dyDescent="0.25">
      <c r="A19">
        <v>2009</v>
      </c>
      <c r="B19">
        <v>25132</v>
      </c>
      <c r="C19">
        <v>22588</v>
      </c>
      <c r="D19">
        <v>715</v>
      </c>
      <c r="E19">
        <v>38696</v>
      </c>
      <c r="F19">
        <v>87131</v>
      </c>
      <c r="G19">
        <v>224553</v>
      </c>
      <c r="H19">
        <v>311684</v>
      </c>
    </row>
    <row r="20" spans="1:13" x14ac:dyDescent="0.25">
      <c r="A20">
        <v>2010</v>
      </c>
      <c r="B20">
        <v>22068</v>
      </c>
      <c r="C20">
        <v>22370</v>
      </c>
      <c r="D20">
        <v>625</v>
      </c>
      <c r="E20">
        <v>38496</v>
      </c>
      <c r="F20">
        <v>83559</v>
      </c>
      <c r="G20">
        <v>228840</v>
      </c>
      <c r="H20">
        <v>312399</v>
      </c>
    </row>
    <row r="21" spans="1:13" x14ac:dyDescent="0.25">
      <c r="A21" s="8">
        <v>2011</v>
      </c>
      <c r="B21" s="8">
        <v>20654</v>
      </c>
      <c r="C21" s="8">
        <v>23176</v>
      </c>
      <c r="D21" s="8">
        <v>549</v>
      </c>
      <c r="E21" s="8">
        <v>36816</v>
      </c>
      <c r="F21" s="8">
        <v>81195</v>
      </c>
      <c r="G21" s="8">
        <v>227644</v>
      </c>
      <c r="H21" s="8">
        <v>308839</v>
      </c>
      <c r="I21" s="8"/>
    </row>
    <row r="22" spans="1:13" x14ac:dyDescent="0.25">
      <c r="A22" s="8">
        <v>2012</v>
      </c>
      <c r="B22" s="8">
        <v>19222</v>
      </c>
      <c r="C22" s="8">
        <v>23494</v>
      </c>
      <c r="D22" s="8">
        <v>639</v>
      </c>
      <c r="E22" s="8">
        <v>37009</v>
      </c>
      <c r="F22" s="8">
        <v>80364</v>
      </c>
      <c r="G22" s="8">
        <v>216488</v>
      </c>
      <c r="H22" s="8">
        <v>296852</v>
      </c>
      <c r="I22" s="8"/>
    </row>
    <row r="23" spans="1:13" x14ac:dyDescent="0.25">
      <c r="A23" s="8">
        <v>2013</v>
      </c>
      <c r="B23" s="8">
        <v>19127</v>
      </c>
      <c r="C23" s="8">
        <v>23363</v>
      </c>
      <c r="D23" s="8">
        <v>920</v>
      </c>
      <c r="E23" s="8">
        <v>39508</v>
      </c>
      <c r="F23" s="8">
        <v>82918</v>
      </c>
      <c r="G23" s="8">
        <v>209671</v>
      </c>
      <c r="H23" s="8">
        <v>292589</v>
      </c>
      <c r="I23" s="8">
        <v>90427</v>
      </c>
    </row>
    <row r="24" spans="1:13" x14ac:dyDescent="0.25">
      <c r="A24" s="8">
        <v>2014</v>
      </c>
      <c r="B24" s="8">
        <v>16864</v>
      </c>
      <c r="C24" s="8">
        <v>23118</v>
      </c>
      <c r="D24" s="8">
        <v>928</v>
      </c>
      <c r="E24" s="8">
        <v>40763</v>
      </c>
      <c r="F24" s="8">
        <v>81673</v>
      </c>
      <c r="G24" s="8">
        <v>205021</v>
      </c>
      <c r="H24" s="8">
        <v>286694</v>
      </c>
      <c r="I24" s="8">
        <v>99130</v>
      </c>
    </row>
    <row r="25" spans="1:13" x14ac:dyDescent="0.25">
      <c r="A25" s="8">
        <v>2015</v>
      </c>
      <c r="B25" s="8">
        <v>15113</v>
      </c>
      <c r="C25" s="8">
        <v>22773</v>
      </c>
      <c r="D25" s="8">
        <v>839</v>
      </c>
      <c r="E25" s="8">
        <v>39861</v>
      </c>
      <c r="F25" s="8">
        <v>78586</v>
      </c>
      <c r="G25" s="8">
        <v>176893</v>
      </c>
      <c r="H25" s="8">
        <v>255479</v>
      </c>
      <c r="I25" s="8">
        <v>80426</v>
      </c>
    </row>
    <row r="26" spans="1:13" x14ac:dyDescent="0.25">
      <c r="A26" s="8">
        <v>2016</v>
      </c>
      <c r="B26" s="8">
        <v>14532</v>
      </c>
      <c r="C26" s="8">
        <v>23428</v>
      </c>
      <c r="D26" s="8">
        <v>947</v>
      </c>
      <c r="E26" s="8">
        <v>42806</v>
      </c>
      <c r="F26" s="8">
        <v>81713</v>
      </c>
      <c r="G26" s="8">
        <v>167746</v>
      </c>
      <c r="H26" s="8">
        <v>249459</v>
      </c>
      <c r="I26" s="8">
        <v>75769</v>
      </c>
    </row>
    <row r="27" spans="1:13" x14ac:dyDescent="0.25">
      <c r="A27" s="8">
        <v>2017</v>
      </c>
      <c r="B27" s="8">
        <v>13144</v>
      </c>
      <c r="C27" s="8">
        <v>22423</v>
      </c>
      <c r="D27" s="8">
        <v>879</v>
      </c>
      <c r="E27" s="8">
        <v>39213</v>
      </c>
      <c r="F27" s="8">
        <v>75659</v>
      </c>
      <c r="G27" s="8">
        <v>151140</v>
      </c>
      <c r="H27" s="8">
        <v>226799</v>
      </c>
      <c r="I27" s="8">
        <v>68698</v>
      </c>
    </row>
    <row r="28" spans="1:13" x14ac:dyDescent="0.25">
      <c r="A28" s="8">
        <v>2018</v>
      </c>
      <c r="B28" s="8">
        <v>11098</v>
      </c>
      <c r="C28" s="8">
        <v>22336</v>
      </c>
      <c r="D28" s="8">
        <v>769</v>
      </c>
      <c r="E28" s="8">
        <v>39591</v>
      </c>
      <c r="F28" s="8">
        <v>73794</v>
      </c>
      <c r="G28" s="8">
        <v>123564</v>
      </c>
      <c r="H28" s="8">
        <v>197358</v>
      </c>
      <c r="I28" s="8">
        <v>48126</v>
      </c>
    </row>
    <row r="29" spans="1:13" x14ac:dyDescent="0.25">
      <c r="A29" s="8">
        <v>2019</v>
      </c>
      <c r="B29" s="8">
        <v>9458</v>
      </c>
      <c r="C29" s="8">
        <v>22604</v>
      </c>
      <c r="D29" s="8">
        <v>687</v>
      </c>
      <c r="E29" s="8">
        <v>37170</v>
      </c>
      <c r="F29" s="8">
        <v>69919</v>
      </c>
      <c r="G29" s="8">
        <v>102593</v>
      </c>
      <c r="H29" s="8">
        <v>172512</v>
      </c>
      <c r="I29" s="8">
        <v>34011</v>
      </c>
    </row>
    <row r="30" spans="1:13" x14ac:dyDescent="0.25">
      <c r="A30" s="8">
        <v>2020</v>
      </c>
      <c r="B30" s="8">
        <v>5333</v>
      </c>
      <c r="C30" s="8">
        <v>22128</v>
      </c>
      <c r="D30" s="8">
        <v>418</v>
      </c>
      <c r="E30" s="8">
        <v>27186</v>
      </c>
      <c r="F30" s="8">
        <v>55065</v>
      </c>
      <c r="G30" s="8">
        <v>63297</v>
      </c>
      <c r="H30" s="8">
        <v>118362</v>
      </c>
    </row>
    <row r="31" spans="1:13" x14ac:dyDescent="0.25">
      <c r="A31">
        <v>2021</v>
      </c>
      <c r="B31" s="20">
        <v>5515</v>
      </c>
      <c r="C31" s="20">
        <v>24026</v>
      </c>
      <c r="D31" s="20">
        <v>443</v>
      </c>
      <c r="E31" s="20">
        <v>30123</v>
      </c>
      <c r="F31" s="20">
        <v>60107</v>
      </c>
      <c r="G31" s="20">
        <v>70369</v>
      </c>
      <c r="H31" s="20">
        <v>130476</v>
      </c>
      <c r="I31" s="20"/>
      <c r="J31" s="7"/>
      <c r="K31" s="7"/>
      <c r="L31" s="7"/>
      <c r="M31" s="7"/>
    </row>
    <row r="32" spans="1:13" x14ac:dyDescent="0.25">
      <c r="A32" s="21">
        <v>2022</v>
      </c>
      <c r="B32">
        <f>1407+1427+1613+1057+280</f>
        <v>5784</v>
      </c>
      <c r="C32">
        <f>7310+8111+5736+5709+965</f>
        <v>27831</v>
      </c>
      <c r="D32">
        <f>73+133+57+132+33</f>
        <v>428</v>
      </c>
      <c r="E32">
        <f>6821+10770+8960+8172+1640</f>
        <v>36363</v>
      </c>
      <c r="F32">
        <f>15611+20441+16366+15070+2918</f>
        <v>70406</v>
      </c>
      <c r="G32">
        <f>21572+21071+21560+16312+3696</f>
        <v>84211</v>
      </c>
      <c r="H32">
        <f>F32+G32</f>
        <v>154617</v>
      </c>
    </row>
    <row r="33" spans="1:13" x14ac:dyDescent="0.25">
      <c r="A33" s="22">
        <v>2023</v>
      </c>
      <c r="B33">
        <f>1717+2689+2109+1648+443</f>
        <v>8606</v>
      </c>
      <c r="C33">
        <f>8284+8795+5702+6769+1163</f>
        <v>30713</v>
      </c>
      <c r="D33">
        <f>80+135+51+138+48</f>
        <v>452</v>
      </c>
      <c r="E33">
        <f>8117+13294+10329+9332+1998</f>
        <v>43070</v>
      </c>
      <c r="F33">
        <f>18198+24913+18191+17887+3652</f>
        <v>82841</v>
      </c>
      <c r="G33">
        <f>24962+25981+26309+20660+4180</f>
        <v>102092</v>
      </c>
      <c r="H33">
        <f>F33+G33</f>
        <v>184933</v>
      </c>
    </row>
    <row r="34" spans="1:13" x14ac:dyDescent="0.25">
      <c r="A34" s="21">
        <v>2024</v>
      </c>
      <c r="B34" s="31" t="s">
        <v>31</v>
      </c>
      <c r="C34" s="32"/>
      <c r="D34" s="32"/>
      <c r="E34" s="32"/>
      <c r="F34" s="32"/>
      <c r="G34" s="32"/>
      <c r="H34" s="32"/>
      <c r="I34" s="32"/>
    </row>
    <row r="36" spans="1:13" x14ac:dyDescent="0.25">
      <c r="A36" s="12"/>
      <c r="B36" s="12"/>
    </row>
    <row r="37" spans="1:13" x14ac:dyDescent="0.25">
      <c r="A37" s="13"/>
      <c r="B37" s="14"/>
      <c r="D37" s="13"/>
      <c r="E37" s="13"/>
    </row>
    <row r="38" spans="1:13" x14ac:dyDescent="0.25">
      <c r="A38" s="13"/>
      <c r="B38" s="14"/>
      <c r="D38" s="13"/>
      <c r="E38" s="13"/>
    </row>
    <row r="39" spans="1:13" x14ac:dyDescent="0.25">
      <c r="A39" s="13"/>
      <c r="B39" s="14"/>
      <c r="D39" s="13"/>
      <c r="E39" s="13"/>
      <c r="G39" s="14"/>
    </row>
    <row r="40" spans="1:13" x14ac:dyDescent="0.25">
      <c r="A40" s="13"/>
      <c r="B40" s="13"/>
      <c r="D40" s="13"/>
      <c r="E40" s="13"/>
      <c r="G40" s="13"/>
      <c r="H40" s="14"/>
    </row>
    <row r="41" spans="1:13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5">
      <c r="A42" s="18"/>
      <c r="B42" s="18"/>
      <c r="C42" s="19"/>
      <c r="D42" s="19"/>
      <c r="E42" s="19"/>
      <c r="F42" s="19"/>
      <c r="G42" s="18"/>
      <c r="H42" s="19"/>
      <c r="I42" s="19"/>
      <c r="J42" s="19"/>
      <c r="K42" s="18"/>
      <c r="L42" s="19"/>
      <c r="M42" s="19"/>
    </row>
    <row r="43" spans="1:13" x14ac:dyDescent="0.25">
      <c r="A43" s="18"/>
      <c r="B43" s="18"/>
      <c r="C43" s="19"/>
      <c r="D43" s="19"/>
      <c r="E43" s="19"/>
      <c r="F43" s="19"/>
      <c r="G43" s="18"/>
      <c r="H43" s="19"/>
      <c r="I43" s="19"/>
      <c r="J43" s="19"/>
      <c r="K43" s="18"/>
      <c r="L43" s="19"/>
      <c r="M43" s="19"/>
    </row>
    <row r="44" spans="1:13" x14ac:dyDescent="0.25">
      <c r="A44" s="18"/>
      <c r="B44" s="18"/>
      <c r="C44" s="19"/>
      <c r="D44" s="19"/>
      <c r="E44" s="19"/>
      <c r="F44" s="19"/>
      <c r="G44" s="18"/>
      <c r="H44" s="19"/>
      <c r="I44" s="19"/>
      <c r="J44" s="19"/>
      <c r="K44" s="18"/>
      <c r="L44" s="19"/>
      <c r="M44" s="19"/>
    </row>
    <row r="45" spans="1:13" x14ac:dyDescent="0.25">
      <c r="A45" s="18"/>
      <c r="B45" s="18"/>
      <c r="C45" s="19"/>
      <c r="D45" s="19"/>
      <c r="E45" s="19"/>
      <c r="F45" s="19"/>
      <c r="G45" s="18"/>
      <c r="H45" s="19"/>
      <c r="I45" s="19"/>
      <c r="J45" s="18"/>
      <c r="K45" s="18"/>
      <c r="L45" s="19"/>
      <c r="M45" s="19"/>
    </row>
    <row r="46" spans="1:13" x14ac:dyDescent="0.25">
      <c r="A46" s="18"/>
      <c r="B46" s="18"/>
      <c r="C46" s="19"/>
      <c r="D46" s="19"/>
      <c r="E46" s="19"/>
      <c r="F46" s="18"/>
      <c r="G46" s="18"/>
      <c r="H46" s="19"/>
      <c r="I46" s="19"/>
      <c r="J46" s="18"/>
      <c r="K46" s="18"/>
      <c r="L46" s="18"/>
      <c r="M46" s="19"/>
    </row>
    <row r="47" spans="1:13" x14ac:dyDescent="0.25">
      <c r="A47" s="13"/>
      <c r="B47" s="1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5"/>
      <c r="B48" s="16"/>
      <c r="D48" s="13"/>
      <c r="E48" s="13"/>
    </row>
    <row r="49" spans="1:5" x14ac:dyDescent="0.25">
      <c r="A49" s="13"/>
      <c r="B49" s="13"/>
      <c r="D49" s="13"/>
      <c r="E49" s="13"/>
    </row>
    <row r="51" spans="1:5" x14ac:dyDescent="0.25">
      <c r="A51" s="30"/>
      <c r="B51" s="30"/>
    </row>
    <row r="52" spans="1:5" x14ac:dyDescent="0.25">
      <c r="A52" s="30"/>
      <c r="B52" s="30"/>
    </row>
    <row r="53" spans="1:5" x14ac:dyDescent="0.25">
      <c r="A53" s="13"/>
      <c r="B53" s="14"/>
    </row>
    <row r="54" spans="1:5" x14ac:dyDescent="0.25">
      <c r="A54" s="13"/>
      <c r="B54" s="14"/>
    </row>
    <row r="55" spans="1:5" x14ac:dyDescent="0.25">
      <c r="A55" s="13"/>
      <c r="B55" s="14"/>
    </row>
    <row r="56" spans="1:5" x14ac:dyDescent="0.25">
      <c r="A56" s="13"/>
      <c r="B56" s="14"/>
    </row>
    <row r="57" spans="1:5" x14ac:dyDescent="0.25">
      <c r="A57" s="13"/>
      <c r="B57" s="14"/>
    </row>
  </sheetData>
  <mergeCells count="4">
    <mergeCell ref="B1:H1"/>
    <mergeCell ref="A51:A52"/>
    <mergeCell ref="B51:B52"/>
    <mergeCell ref="B34:I34"/>
  </mergeCells>
  <hyperlinks>
    <hyperlink ref="L2" r:id="rId1" xr:uid="{3045AD2B-B82F-479A-8390-0E5FCF79B4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Arrests Monthly-2025</vt:lpstr>
      <vt:lpstr>Arrests Monthly-2024</vt:lpstr>
      <vt:lpstr>Arrests Monthly-2023</vt:lpstr>
      <vt:lpstr>Arrests Monthly-2022</vt:lpstr>
      <vt:lpstr>Arrests Monthly-2021</vt:lpstr>
      <vt:lpstr>Arrests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2020-12-17T20:51:04Z</dcterms:created>
  <dcterms:modified xsi:type="dcterms:W3CDTF">2025-12-29T15:47:49Z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2025-07-21T18:25:11Z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b797bb48-e518-4fe3-8320-8161f579ec61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